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r_tomei_governo_it/Documents/Desktop/MARCHE NEW/ACCORDO_marche/11_modifica ACCORDO_cotiv 12_5_26/04_COTIV svolgimento e chiusura/TRASMISSIONE MINISTRO/INVIO MINISTRO/"/>
    </mc:Choice>
  </mc:AlternateContent>
  <xr:revisionPtr revIDLastSave="0" documentId="8_{0B6038BB-6D25-4850-8FF3-476F96A665A4}" xr6:coauthVersionLast="47" xr6:coauthVersionMax="47" xr10:uidLastSave="{00000000-0000-0000-0000-000000000000}"/>
  <bookViews>
    <workbookView xWindow="-110" yWindow="-110" windowWidth="19420" windowHeight="10300" tabRatio="500" firstSheet="1" activeTab="2" xr2:uid="{00000000-000D-0000-FFFF-FFFF00000000}"/>
  </bookViews>
  <sheets>
    <sheet name="Tabella Articolo 3" sheetId="1" r:id="rId1"/>
    <sheet name="Allegato A1_Elenco interventi" sheetId="2" r:id="rId2"/>
    <sheet name="Allegato A2_Anticipazioni" sheetId="3" r:id="rId3"/>
    <sheet name="Allegato A3_Fondo di Rotazione" sheetId="4" r:id="rId4"/>
    <sheet name="Allegato B1__Piano fin. accordo" sheetId="5" r:id="rId5"/>
    <sheet name="All.B2–Piano fin.int quota FSC" sheetId="6" r:id="rId6"/>
    <sheet name="All.B3–Piano fin.int quota FdR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2" i="4" l="1"/>
  <c r="J41" i="7"/>
  <c r="H42" i="4"/>
  <c r="G6" i="3"/>
  <c r="Q41" i="7"/>
  <c r="P41" i="7"/>
  <c r="O41" i="7"/>
  <c r="N41" i="7"/>
  <c r="M41" i="7"/>
  <c r="L41" i="7"/>
  <c r="K41" i="7"/>
  <c r="I41" i="7"/>
  <c r="H41" i="7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K3" i="5"/>
  <c r="G42" i="4"/>
  <c r="J11" i="1"/>
  <c r="G11" i="1"/>
  <c r="F11" i="1"/>
  <c r="E11" i="1"/>
  <c r="C11" i="1"/>
  <c r="C12" i="1" s="1"/>
  <c r="B11" i="1"/>
  <c r="B12" i="1" s="1"/>
  <c r="I10" i="1"/>
  <c r="D10" i="1"/>
  <c r="D9" i="1"/>
  <c r="I9" i="1" s="1"/>
  <c r="I8" i="1"/>
  <c r="I7" i="1"/>
  <c r="I6" i="1"/>
  <c r="I5" i="1"/>
  <c r="H4" i="1"/>
  <c r="H11" i="1" s="1"/>
  <c r="D4" i="1"/>
  <c r="D11" i="1" s="1"/>
  <c r="D12" i="1" s="1"/>
  <c r="K20" i="2"/>
  <c r="J20" i="2"/>
  <c r="I20" i="2"/>
  <c r="H9" i="2"/>
  <c r="H20" i="2" s="1"/>
  <c r="I4" i="1" l="1"/>
  <c r="I11" i="1" s="1"/>
</calcChain>
</file>

<file path=xl/sharedStrings.xml><?xml version="1.0" encoding="utf-8"?>
<sst xmlns="http://schemas.openxmlformats.org/spreadsheetml/2006/main" count="908" uniqueCount="310">
  <si>
    <t>AMBITI DI INTERVENTO</t>
  </si>
  <si>
    <t>Assegnazione FSC 21-27</t>
  </si>
  <si>
    <t>Fondo di Rotazione ex legge 183/1987</t>
  </si>
  <si>
    <t>Cofinanziamento nuovi interventi</t>
  </si>
  <si>
    <t>Ammontare complessivo investimenti</t>
  </si>
  <si>
    <t>Numero interventi/
linee di azione</t>
  </si>
  <si>
    <t>Risorse FSC 
21-27 
(ass. ordinaria)</t>
  </si>
  <si>
    <t>(1) Risorse FSC 
21-27 (Anticipazione)</t>
  </si>
  <si>
    <t>Totale Assegnazione
FSC 21-27</t>
  </si>
  <si>
    <t>Altre Risorse Ordinarie Regionali e Locali</t>
  </si>
  <si>
    <t>Altre Risorse Ordinarie Nazionali</t>
  </si>
  <si>
    <t>Totale Co-finanziamento con altre risorse</t>
  </si>
  <si>
    <t>Trasporti e mobilità</t>
  </si>
  <si>
    <t>Competitività imprese</t>
  </si>
  <si>
    <t>Istruzione e formazione</t>
  </si>
  <si>
    <t xml:space="preserve">Cultura </t>
  </si>
  <si>
    <t>Lavoro e occupabilità</t>
  </si>
  <si>
    <t>Sociale e salute</t>
  </si>
  <si>
    <t>Capacità amministrativa</t>
  </si>
  <si>
    <t>Totale Aree Tematiche</t>
  </si>
  <si>
    <t>Totale Assegnazione FSC 21-27</t>
  </si>
  <si>
    <t>(1) Risorse già assegnate: anticipazioni disposte con delibere CIPESS; assegnate con provvedimenti di legge; ecc.  - Include anche le risorse definanziate ex Delibera 16/2023 e riprogrammate</t>
  </si>
  <si>
    <t>Accordo per la Coesione Governo - Regione Marche
Allegato A1 Programma di interventi con cronoprogramma procedurale - valori in euro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</si>
  <si>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</si>
  <si>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</si>
  <si>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</si>
  <si>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</si>
  <si>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</si>
  <si>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</si>
  <si>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</si>
  <si>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</si>
  <si>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FDR LEGGE 183/87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</si>
  <si>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</si>
  <si>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</si>
  <si>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</si>
  <si>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</si>
  <si>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</si>
  <si>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</si>
  <si>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FSCRI_RI_1293</t>
  </si>
  <si>
    <t>MAR-0000390</t>
  </si>
  <si>
    <t>REGIONE MARCHE / COMUNE DI FANO</t>
  </si>
  <si>
    <t>07-TRASPORTI E MOBILITÀ</t>
  </si>
  <si>
    <t>07.03-TRASPORTO MARITTIMO E LOGISTICA</t>
  </si>
  <si>
    <t>E37F23000050001</t>
  </si>
  <si>
    <t>MANUTENZIONE STRAORDINARIA PER LAVORI DI DRAGAGGIO DELL'AREA DEL PORTO DI FANO - BACINO D'EVOLUZIONE</t>
  </si>
  <si>
    <t>2_SEMESTRE_2023</t>
  </si>
  <si>
    <t>1_SEMESTRE_2026</t>
  </si>
  <si>
    <t>2_SEMESTRE_2026</t>
  </si>
  <si>
    <t>1_SEMESTRE_2027</t>
  </si>
  <si>
    <t>2_SEMESTRE_2029</t>
  </si>
  <si>
    <t>FSCRI_RI_1303</t>
  </si>
  <si>
    <t>MAR-0000391</t>
  </si>
  <si>
    <t>REGIONE MARCHE / ANAS</t>
  </si>
  <si>
    <t>07.01-TRASPORTO STRADALE</t>
  </si>
  <si>
    <t>B41B23000600001</t>
  </si>
  <si>
    <t>COLLEGAMENTO SS76-E78 PEDEMONTANA DELLE MARCHE: LOTTO 1 CARPEGNA - LUNANO (1° STRALCIO)</t>
  </si>
  <si>
    <t>2_SEMESTRE_2028</t>
  </si>
  <si>
    <t>1_SEMESTRE_2029</t>
  </si>
  <si>
    <t>2_SEMESTRE_2031</t>
  </si>
  <si>
    <t>FSCRI_RI_1309</t>
  </si>
  <si>
    <t>MAR-0000392</t>
  </si>
  <si>
    <t>REGIONE MARCHE - ANAS</t>
  </si>
  <si>
    <t>B11B23000470001</t>
  </si>
  <si>
    <t>BYPASS PRESSO LA FRAZIONE DI PORTO POTENZA PICENA NEL COMUNE DI POTENZA PICENA - 1° STRALCIO</t>
  </si>
  <si>
    <t>2_SEMESTRE_2027</t>
  </si>
  <si>
    <t>1_SEMESTRE_2028</t>
  </si>
  <si>
    <t>FSCRI_RI_180</t>
  </si>
  <si>
    <t>MAR-0000182</t>
  </si>
  <si>
    <t>REGIONE MARCHE / REGIONE MARCHE</t>
  </si>
  <si>
    <t>B61B21006470003</t>
  </si>
  <si>
    <t>BRETELLA DI COLLEGAMENTO TRA LA SS 77 VAL DI CHIENTI E LA STATALE 16 VERSO PORTO SANT’ELPIDIO</t>
  </si>
  <si>
    <t xml:space="preserve">
2_SEMESTRE_2021</t>
  </si>
  <si>
    <t xml:space="preserve">
1_SEMESTRE_2022</t>
  </si>
  <si>
    <t xml:space="preserve">
1_SEMESTRE_2025</t>
  </si>
  <si>
    <t xml:space="preserve">
2_SEMESTRE_2025</t>
  </si>
  <si>
    <t>2_SEMESTRE_2030</t>
  </si>
  <si>
    <t>FSCRI_RI_183</t>
  </si>
  <si>
    <t>MAR-000188</t>
  </si>
  <si>
    <t>REGIONE MARCHE / COMUNE DI SENIGALLIA</t>
  </si>
  <si>
    <t>H16E24000000001</t>
  </si>
  <si>
    <t>LAVORI DI DRAGAGGIO E DI COMPLETAMENTO DI OPERE PREVISTE NEL PRP DEL PORTO DI SENIGALLIA</t>
  </si>
  <si>
    <t>1_SEMESTRE_2025</t>
  </si>
  <si>
    <t>2_SEMESTRE_2025</t>
  </si>
  <si>
    <t>FSCRI_RI_187</t>
  </si>
  <si>
    <t>MAR-0000175</t>
  </si>
  <si>
    <t>REGIONE MARCHE</t>
  </si>
  <si>
    <t>B41B23000590003</t>
  </si>
  <si>
    <t>VARIANTE SS16 FANO-MAROTTA (1° STRALCIO)</t>
  </si>
  <si>
    <t>FSCRI_RI_189</t>
  </si>
  <si>
    <t>MAR-0000181</t>
  </si>
  <si>
    <t>B21B23000660001</t>
  </si>
  <si>
    <t>COLLEGAMENTO VILLA POTENZA - SAMBUCHETO</t>
  </si>
  <si>
    <t>FSCRI_RI_191</t>
  </si>
  <si>
    <t>MAR-0000179</t>
  </si>
  <si>
    <t>REGIONE MARCHE - PROVINCIA PU</t>
  </si>
  <si>
    <t>B41B23000610001</t>
  </si>
  <si>
    <t>BYPASS MONTECCHIO - RIO SALSO</t>
  </si>
  <si>
    <t>FSCRI_RI_192</t>
  </si>
  <si>
    <t>MAR-0000180</t>
  </si>
  <si>
    <t>REGIONE MARCHE / PROVINCIA DI FERMO</t>
  </si>
  <si>
    <t>B54E23000860003</t>
  </si>
  <si>
    <t>AMMODERNAMENTO SS433 VAL D'ASO DA KM 35+800 A KM 33+200. PRIMO STRALCIO</t>
  </si>
  <si>
    <t>1_SEMESTRE_2024</t>
  </si>
  <si>
    <t>FSCRI_RI_196</t>
  </si>
  <si>
    <t>MAR-0000176</t>
  </si>
  <si>
    <t>B74E23000990003</t>
  </si>
  <si>
    <t>AMPLIAMENTO IN SEDE SR502 JESI - CINGOLI (1° STRALCIO)</t>
  </si>
  <si>
    <t>FSCRI_RI_197</t>
  </si>
  <si>
    <t>MAR-0000189</t>
  </si>
  <si>
    <t>B61B23000610001</t>
  </si>
  <si>
    <t>CONNESSIONE INTERVALLIVA TRA SS76 E E78 - SERRA S.ABBONDIO-CAGLI - LOTTO 3C CONNESSIONE SS3-SS424</t>
  </si>
  <si>
    <t>FSCRI_RI_199</t>
  </si>
  <si>
    <t>MAR-0000183</t>
  </si>
  <si>
    <t>REGIONE MARCHE / PROVINCIA DI ASCOLI PICENO</t>
  </si>
  <si>
    <t>I51B20000540001</t>
  </si>
  <si>
    <t>INTERVALLIVA DEL PICENO. AMMODERNAMENTO VIABILITÀ MEZZINA - I STRALCIO IV LOTTO. OFFIDA - SP43</t>
  </si>
  <si>
    <t>FSCRI_RI_526</t>
  </si>
  <si>
    <t>MAR-0000341</t>
  </si>
  <si>
    <t>B41B21007580003</t>
  </si>
  <si>
    <t>MARE-MONTI: BRETELLA CONNESSIONE DA SP204 LUNGOTENNA (SAN MARCO) AL CASELLO A14 DI P.S.ELPIDIO</t>
  </si>
  <si>
    <t>FSCRI_RI_527</t>
  </si>
  <si>
    <t>MAR-0000342</t>
  </si>
  <si>
    <t>B61B23000620001</t>
  </si>
  <si>
    <t>MARE-MONTI: BYPASS MOLINI CONCERIA (SP219)</t>
  </si>
  <si>
    <t>FSCRI_RI_544</t>
  </si>
  <si>
    <t>MAR-0000353</t>
  </si>
  <si>
    <t>12-CAPACITÀ AMMINISTRATIVA</t>
  </si>
  <si>
    <t>12.02-ASSISTENZA TECNICA</t>
  </si>
  <si>
    <t>B31C24000070001</t>
  </si>
  <si>
    <t>ASSISTENZA TECNICA ALL'ACCORDO GOVERNO - REGIONE MARCHE FSC 2021-2027</t>
  </si>
  <si>
    <t>FSCRI_RI_545</t>
  </si>
  <si>
    <t>MAR-0000532</t>
  </si>
  <si>
    <t>REGIONE MARCHE (BENEFICIARIO) - ANAS/SOGGETTO ATTUATORE SISMA 2016 (ATTUATORE)</t>
  </si>
  <si>
    <t>B61B23000630003</t>
  </si>
  <si>
    <t>COLLEG. SS76-E78: FOSSOMBRONE-PERGOLA-SERRA SANT'ABBONDIO (1°STRALCIO - 1°LOTTO FOSSOMBRONE-PERGOLA)</t>
  </si>
  <si>
    <t>Accordo per la Coesione Governo - Regione Marche
Allegato A2 Elenco interventi finanziati in anticipazione FSC 21-27 - valori in euro</t>
  </si>
  <si>
    <t>Area tematica</t>
  </si>
  <si>
    <t>Linea di Intervento</t>
  </si>
  <si>
    <t>Cup</t>
  </si>
  <si>
    <t>Titolo</t>
  </si>
  <si>
    <t>Costo Totale</t>
  </si>
  <si>
    <t>Importo FSC 21-27 (anticipazione)</t>
  </si>
  <si>
    <t>MAR#ANT#0001</t>
  </si>
  <si>
    <t>10-SOCIALE E SALUTE</t>
  </si>
  <si>
    <t>10.02-STRUTTURE E ATTREZZATURE SANITARIE</t>
  </si>
  <si>
    <t>H69H09000500003</t>
  </si>
  <si>
    <t>Nuova struttura ospedaliera in loc. S. Claudio di Campiglione nel territorio del Comune di Fermo - Approvazione perizia di variante e suppletiva n.3</t>
  </si>
  <si>
    <t>MAR#ANT#0002</t>
  </si>
  <si>
    <t>B75D11000130003</t>
  </si>
  <si>
    <t>Nuovo complesso sede dell’IRCCS INRCA e dell’Ospedale di rete zona sud Ancona
Approvazione perizia di variante e suppletiva n.4 - Capitolo n.1</t>
  </si>
  <si>
    <t>MAR#ANT#0003</t>
  </si>
  <si>
    <t>F91B21005170001</t>
  </si>
  <si>
    <t>Accordo per la Coesione Governo - Regione Marche
Allegato A3 Programma di interventi con cronoprogramma procedurale - valori in euro
(quota Fondo di Rotazione ex lege 183/1987)</t>
  </si>
  <si>
    <t>COSTO COMPLESSIVO</t>
  </si>
  <si>
    <t>FDR Legge 183/87</t>
  </si>
  <si>
    <t>INIZIO</t>
  </si>
  <si>
    <t>FINE</t>
  </si>
  <si>
    <t>INIZIO LAVORI</t>
  </si>
  <si>
    <t>FINE LAVORI</t>
  </si>
  <si>
    <t>MAR#FDR#0001</t>
  </si>
  <si>
    <t>Comune di Civitanova Marche (MC)</t>
  </si>
  <si>
    <t>07.03-TRASPORTO MARITTIMO</t>
  </si>
  <si>
    <t>E71I24000010002</t>
  </si>
  <si>
    <t>Miglioramento dell’accessibilità e della sicurezza del bacino portuale di Civitanova Marche tramite realizzazione molo di sopraflutto del prolungamento molo est</t>
  </si>
  <si>
    <t>MAR#FDR#0002</t>
  </si>
  <si>
    <t>Comune di Porto San Giorgio (FM)</t>
  </si>
  <si>
    <t>J65D24000000001</t>
  </si>
  <si>
    <t>Adeguamento morfologico e strutturale del porto di Porto San Giorgio</t>
  </si>
  <si>
    <t>MAR#FDR#0003</t>
  </si>
  <si>
    <t>Comune di Numana (AN)</t>
  </si>
  <si>
    <t>J67F24000080001</t>
  </si>
  <si>
    <t>Miglioramento dell’accessibilità e della sicurezza del bacino portuale di Numana tramite la realizzazione di nuove opere foranee</t>
  </si>
  <si>
    <t>MAR#FDR#0004</t>
  </si>
  <si>
    <t>Regione Marche</t>
  </si>
  <si>
    <t>Variante SS16 Fano-Marotta (1° stralcio)</t>
  </si>
  <si>
    <t>MAR#FDR#0005</t>
  </si>
  <si>
    <t>Regione Marche - Agenzia per il turismo e l'internazionalizzazione delle Marche (ATIM)</t>
  </si>
  <si>
    <t>03-COMPETITIVITÀ IMPRESE</t>
  </si>
  <si>
    <t>03.02-TURISMO E OSPTITALITÀ</t>
  </si>
  <si>
    <t>Promozione e Sviluppo sostenibile ed integrato del Turismo nelle Marche. Azioni di promozione, comunicazione e realizzazione di eventi/incoming e fiere</t>
  </si>
  <si>
    <t>MAR#FDR#0006</t>
  </si>
  <si>
    <t>Regione Marche e i Comuni</t>
  </si>
  <si>
    <t>Riodino, potenziamento e riqualificazione delle sedi IAT e dei punti informativi del territorio</t>
  </si>
  <si>
    <t>MAR#FDR#0007</t>
  </si>
  <si>
    <t>Comuni della Regione Marche</t>
  </si>
  <si>
    <t>Sostegno alle iniziative integrate di recupero, riqualificazione e valorizzazione dei borghi e dei centri storici delle Marche (L.R. n. 29/2021)</t>
  </si>
  <si>
    <t>MAR#FDR#0008</t>
  </si>
  <si>
    <t>Potenziamento dei servizi di accoglienza turistica del territorio mediante organizzazione degli Ambiti Turistici Locali (art. 1 c. 3 L.R. 9/2006 e succ. m.i.) e sviluppo dei Circuiti di prodotto</t>
  </si>
  <si>
    <t>MAR#FDR#0009</t>
  </si>
  <si>
    <t>Valorizzazione luoghi e itinerari della fede e del turismo religioso in preparazione del Giubileo 2025</t>
  </si>
  <si>
    <t>MAR#FDR#0010</t>
  </si>
  <si>
    <t>CONTRIBUTI PER LA RIQUALIFICAZIONE DELLE STRUTTURE ALBERGHIERE E RICETTIVE</t>
  </si>
  <si>
    <t>MAR#FDR#0011</t>
  </si>
  <si>
    <t>06-CULTURA</t>
  </si>
  <si>
    <t>06.01-PATRIMONIO E PAESAGGIO</t>
  </si>
  <si>
    <t>Interventi di valorizzazione, gestione e fruizione del patrimonio culturale - Efficientamento energetico e riduzione rischio sismico</t>
  </si>
  <si>
    <t>MAR#FDR#0012</t>
  </si>
  <si>
    <t>Regione Marche e Comuni</t>
  </si>
  <si>
    <t>06.02-ATTIVITÀ CULTURALI</t>
  </si>
  <si>
    <t>Interventi di valorizzazione, gestione e fruizione del patrimonio culturale - Archeorete</t>
  </si>
  <si>
    <t>MAR#FDR#0013</t>
  </si>
  <si>
    <t>Interventi di valorizzazione, gestione e fruizione del patrimonio culturale - Aggregazioni culturali</t>
  </si>
  <si>
    <t>MAR#FDR#0014</t>
  </si>
  <si>
    <t>Regione Marche – Fondazione Marche Cultura (Marche Film Commission)</t>
  </si>
  <si>
    <t>Promozione attività di Marche Film Commission. Azioni a sostegno della filiera audiovisivo</t>
  </si>
  <si>
    <t>MAR#FDR#0015</t>
  </si>
  <si>
    <t>Interventi di valorizzazione per eventi culturali di rilievo regionale</t>
  </si>
  <si>
    <t>MAR#FDR#0016</t>
  </si>
  <si>
    <t>Interventi di valorizzazione dell’arte contemporanea</t>
  </si>
  <si>
    <t>MAR#FDR#0019</t>
  </si>
  <si>
    <t>Regione Marche – Organismi strumentali in-house providing</t>
  </si>
  <si>
    <t xml:space="preserve">Adeguamento funzionale e strutturale del Sistema Informativo Regionale del Patrimonio Culturale (SIRPaC) </t>
  </si>
  <si>
    <t>MAR#FDR#0020</t>
  </si>
  <si>
    <t>Spese per la realizzazione e la fruizione digitale del patrimonio culturale</t>
  </si>
  <si>
    <t>MAR#FDR#0021</t>
  </si>
  <si>
    <t>03.01-INDUSTRIA E SERVIZI</t>
  </si>
  <si>
    <t>Contrbuti alle associazioni di categoria del settore cooperazione per  progetti di informazione, ed assistenza alle imprese cooperative</t>
  </si>
  <si>
    <t>MAR#FDR#0022</t>
  </si>
  <si>
    <t>Sostegno alle PMI cooperative per gli investimenti in ammodernamento tecnologico e creazione di nuove unità produttive e per le attività di animazione</t>
  </si>
  <si>
    <t>MAR#FDR#0023</t>
  </si>
  <si>
    <t>Sostegno alle PMI cooperative per gli investimenti in ammodernamento tecnologico e creazione di nuove unità produttive e per le attività di animazione e supporto alle imprese cooperative</t>
  </si>
  <si>
    <t>MAR#FDR#0024</t>
  </si>
  <si>
    <t>Investimenti produttivi delle PMI</t>
  </si>
  <si>
    <t>MAR#FDR#0025</t>
  </si>
  <si>
    <t>Regione Marche e soggetto gestore</t>
  </si>
  <si>
    <t>09-LAVORO E OCCUPABILITÀ</t>
  </si>
  <si>
    <t>09.01-SVILUPPO DELL'OCCUPAZIONE</t>
  </si>
  <si>
    <t>Fondo Regionale di ingegneria finanziaria – Fidejussione</t>
  </si>
  <si>
    <t>MAR#FDR#0026</t>
  </si>
  <si>
    <t>Incentivi per la stabilizzazione dei lavoratori precari  residenti nella Regione Marche”</t>
  </si>
  <si>
    <t>MAR#FDR#0027</t>
  </si>
  <si>
    <t>Avviso per la concessione di “Aiuti alle assunzioni di soggetti disoccupati residenti nella Regione Marche”</t>
  </si>
  <si>
    <t>MAR#FDR#0028</t>
  </si>
  <si>
    <t>Avviso per la concessione di “Aiuti alle assunzioni di soggetti svantaggiati”</t>
  </si>
  <si>
    <t>MAR#FDR#0029</t>
  </si>
  <si>
    <t>Finanziamento Fondo Regionale di ingegneria finanziaria per la concessione di microcredito alle Micro e Piccole Imprese e ai liberi professionisti in possesso delle caratteristiche previste dagli Avvisi pubblici</t>
  </si>
  <si>
    <t>MAR#FDR#0030</t>
  </si>
  <si>
    <t>11-ISTRUZIONE E FORMAZIONE</t>
  </si>
  <si>
    <t>11.02-EDUCAZIONE E FORMAZIONE</t>
  </si>
  <si>
    <t>Emanazione avvisi pubblici per la presentazione di progetti formativi</t>
  </si>
  <si>
    <t>MAR#FDR#0032</t>
  </si>
  <si>
    <t>Regione Marche e ERDIS</t>
  </si>
  <si>
    <t>Finanziamento quota monetaria della borsa di studio aggiudicata con graduatorie definitive riferite a bandi ERDIS</t>
  </si>
  <si>
    <t>MAR#FDR#0033</t>
  </si>
  <si>
    <t>Finanziamento Misure ed Azioni per la promozione  della pratica sportiva e delle attività motorio-ricreative nel territorio regionale</t>
  </si>
  <si>
    <t>MAR#FDR#0034</t>
  </si>
  <si>
    <t>Regione Marche, Ambiti Territoriali Sociali/ Comuni</t>
  </si>
  <si>
    <t>10.03-SERVIZI SOCIO-ASSISTENZIALI</t>
  </si>
  <si>
    <t>Intervento per il sostengo delle azioni a favore dei minori temporaneamente allontanati dalla famiglia di origine e collocati in strutture residenziali</t>
  </si>
  <si>
    <t>MAR#FDR#0035</t>
  </si>
  <si>
    <t>L.R. 9/2003 - Intervento per l’implementazione dei servizi educativi per minori in fascia di età 3/17 anni</t>
  </si>
  <si>
    <t>MAR#FDR#0036</t>
  </si>
  <si>
    <t>L.R. 18/96 - Art.  14  Integrazione scolastica - Trasporto scolastico alunni disabili</t>
  </si>
  <si>
    <t>MAR#FDR#0037</t>
  </si>
  <si>
    <t>L.R. n. 32/2014 articolo 23 - Contributi erogati dalla Regione agli ATS per la gestione dell’intervento “disabilità gravissima” attraverso assegnazione diretta</t>
  </si>
  <si>
    <t>MAR#FDR#0038</t>
  </si>
  <si>
    <t>L.R. 18/96 - Intervento di assistenza domiciliare domestica ed educativa in favore delle persone in condizione di disabilità</t>
  </si>
  <si>
    <t>MAR#FDR#0039</t>
  </si>
  <si>
    <t>L.R. 25/2014, art. 11 - Contributi alle famiglie con persone con disturbi dello spettro autistico.</t>
  </si>
  <si>
    <t>MAR#FDR#0040</t>
  </si>
  <si>
    <t>L.R. n. 32/2014 articolo 23 - Intervento a favore di persone anziane non autosufficienti. Contributi erogati dalla Regione agli ATS per la gestione degli interventi Assegno di cura e SAD - Servizio di Assistenza Domiciliare</t>
  </si>
  <si>
    <t>MAR#FDR#0041</t>
  </si>
  <si>
    <t>Efficace attuazione dell'Accordo di Coesione Marche 21-27</t>
  </si>
  <si>
    <t>Accordo per la Coesione Governo - Regione Marche
Allegato B1 - Piano finanziario di spesa dell’Accordo per annualità (solo quota FSC 21-27) - valori in euro</t>
  </si>
  <si>
    <t>TOTALE</t>
  </si>
  <si>
    <t>Assegnazione ordinaria FSC 21-27</t>
  </si>
  <si>
    <t>Accordo per la Coesione Governo - Regione Marche
Allegato B2 Programma di interventi con cronoprogramma finanziario - valori in euro</t>
  </si>
  <si>
    <t>PROV</t>
  </si>
  <si>
    <t>Mare-Monti: Bretella connessione da SP204 Lungotenna (San Marco) al casello A14 di P.S.Elpidio</t>
  </si>
  <si>
    <t>FM</t>
  </si>
  <si>
    <t>Bretella di collegamento tra la SS 77 Val di Chienti e la Statale 16 verso Porto Sant’Elpidio</t>
  </si>
  <si>
    <t>MC - FM</t>
  </si>
  <si>
    <t>Bypass presso la frazione di Porto Potenza Picena nel Comune di Potenza Picena - 1° Stralcio</t>
  </si>
  <si>
    <t>MC</t>
  </si>
  <si>
    <t>Colleg. SS76-E78: Fossombrone-Pergola-Serra Sant'Abbondio (1°stralcio - 1°lotto Fossombrone-Pergola)</t>
  </si>
  <si>
    <t>PU</t>
  </si>
  <si>
    <t>Mare-Monti: Bypass Molini Conceria (SP219)</t>
  </si>
  <si>
    <t>Intervalliva del Piceno. Ammodernamento viabilità Mezzina - I stralcio IV lotto. Offida - SP43</t>
  </si>
  <si>
    <t>AP</t>
  </si>
  <si>
    <t>Manutenzione straordinaria per lavori di dragaggio dell'area del porto di Fano - bacino d'evoluzione</t>
  </si>
  <si>
    <t>MAR-0000188</t>
  </si>
  <si>
    <t>Lavori di dragaggio e di completamento di opere previste nel PRP del porto di Senigallia</t>
  </si>
  <si>
    <t>AN</t>
  </si>
  <si>
    <t>Connessione intervalliva tra SS76 e E78 - Serra S.Abbondio-Cagli - lotto 3c connessione SS3-SS424</t>
  </si>
  <si>
    <t>Collegamento Villa Potenza - Sambucheto</t>
  </si>
  <si>
    <t>Collegamento SS76-E78 Pedemontana delle Marche: Lotto 1, 1° stralcio Carpegna - Lunano</t>
  </si>
  <si>
    <t>Ampliamento in sede SR502 Jesi - Cingoli (1° stralcio)</t>
  </si>
  <si>
    <t>AN - MC</t>
  </si>
  <si>
    <t>Ammodernamento SS433 Val D'Aso da km 35+800 a km 33+200. Primo stralcio</t>
  </si>
  <si>
    <t>Bypass Montecchio - Rio Salso</t>
  </si>
  <si>
    <t>Assistenza tecnica all'Accordo Governo - Regione Marche FSC 2021-2027</t>
  </si>
  <si>
    <t>Accordo per la Coesione Governo - Regione Marche
Allegato B3 Programma di interventi con cronoprogramma finanziario - valori in euro
(quota Fondo di Rotazione ex lege 183/1987)</t>
  </si>
  <si>
    <t>AREA TEMATICA</t>
  </si>
  <si>
    <t>PROVINCIA</t>
  </si>
  <si>
    <t>PROVINCIA DI MACERATA</t>
  </si>
  <si>
    <t>PROVINCIA DI FERMO</t>
  </si>
  <si>
    <t>PROVINCIA DI ANCONA</t>
  </si>
  <si>
    <t>PROVINCIA DI PESARO-URBINO</t>
  </si>
  <si>
    <t>Riordino, potenziamento e riqualificazione degli IAT e dei punti informativi del territorio</t>
  </si>
  <si>
    <t>Interventi di valorizzazione, gestione e fruizione del patrimonio culturale - Aggregazioni Culturali</t>
  </si>
  <si>
    <t>Spese per la realizzazione per la fruizione digitale del Patrimonio Culturale</t>
  </si>
  <si>
    <t xml:space="preserve">Avviso per la concessione di “Aiuti alle assunzioni di soggetti disoccupati residenti nella Regione Marche” </t>
  </si>
  <si>
    <t xml:space="preserve">Avviso per la concessione di “Aiuti alle assunzioni di soggetti svantaggiati” </t>
  </si>
  <si>
    <t>L.R. 18/96 - Art.  14 Integrazione scolastica - Trasporto scolastico alunni disabili</t>
  </si>
  <si>
    <r>
      <t>*le risorse inserite nella colonna "</t>
    </r>
    <r>
      <rPr>
        <i/>
        <sz val="9"/>
        <color rgb="FF000000"/>
        <rFont val="Calibri"/>
        <family val="2"/>
      </rPr>
      <t>cofinanziamento con altre risorse</t>
    </r>
    <r>
      <rPr>
        <sz val="9"/>
        <color rgb="FF000000"/>
        <rFont val="Calibri"/>
        <family val="2"/>
      </rPr>
      <t>" sono comprensive dei 43 milioni di euro a valere sulle risorse FSC 2021-2027 assegnate, ai sensi dell’art.1 c. 178 lettera a) della  legge n. 178 del 2020, con Delibera CIPESS n. 43 del 2025 .</t>
    </r>
  </si>
  <si>
    <t>*le risorse inserite nella colonna "cofinanziamento con altre risorse" corrispondono alla quota FSC  21-27-  sezione ordinaria dell’Accordo impegnata sul medesimo progetto.</t>
  </si>
  <si>
    <t>Pedemontana delle Marche - Aggiornamento  progetto definitivo e progetto esecutivo - Tratto Fabriano - Berbentina (Sassoferrato)</t>
  </si>
  <si>
    <t>COFINANZIAMENTO CON ALTRE RISORSE*</t>
  </si>
  <si>
    <t>Cofinanziamento con altre risorse*</t>
  </si>
  <si>
    <t>Linea di 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</si>
</sst>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_-* #,##0.00\ _€_-;\-* #,##0.00\ _€_-;_-* \-??\ _€_-;_-@"/>
    <numFmt numFmtId="167" formatCode="_-* #,##0.00\ _€_-;\-* #,##0.00\ _€_-;_-* \-??\ _€_-;_-@_-"/>
  </numFmts>
  <fonts count="26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1F60"/>
      </patternFill>
    </fill>
    <fill>
      <patternFill patternType="solid">
        <fgColor rgb="FF001F60"/>
        <bgColor rgb="FF00206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11">
    <xf numFmtId="0" fontId="0" fillId="0" borderId="0"/>
    <xf numFmtId="164" fontId="13" fillId="0" borderId="0" applyBorder="0" applyProtection="0"/>
    <xf numFmtId="165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0" fontId="1" fillId="0" borderId="0"/>
    <xf numFmtId="0" fontId="1" fillId="0" borderId="0"/>
    <xf numFmtId="165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165" fontId="13" fillId="0" borderId="0" applyBorder="0" applyProtection="0"/>
  </cellStyleXfs>
  <cellXfs count="121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1" xfId="2" applyFont="1" applyBorder="1" applyAlignment="1" applyProtection="1">
      <alignment vertical="center" wrapText="1"/>
    </xf>
    <xf numFmtId="165" fontId="2" fillId="0" borderId="1" xfId="2" applyFont="1" applyBorder="1" applyAlignment="1" applyProtection="1">
      <alignment horizontal="right" vertical="center" wrapText="1"/>
    </xf>
    <xf numFmtId="165" fontId="3" fillId="0" borderId="1" xfId="2" applyFont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2" applyFont="1" applyBorder="1" applyAlignment="1" applyProtection="1">
      <alignment vertical="center" wrapText="1"/>
    </xf>
    <xf numFmtId="165" fontId="3" fillId="0" borderId="1" xfId="2" applyFont="1" applyBorder="1" applyAlignment="1" applyProtection="1">
      <alignment vertical="center"/>
    </xf>
    <xf numFmtId="165" fontId="3" fillId="0" borderId="1" xfId="2" applyFont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2" applyFont="1" applyBorder="1" applyAlignment="1" applyProtection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5" fillId="0" borderId="1" xfId="2" applyFont="1" applyBorder="1" applyAlignment="1" applyProtection="1">
      <alignment vertical="center" wrapText="1"/>
    </xf>
    <xf numFmtId="0" fontId="8" fillId="0" borderId="1" xfId="0" applyFont="1" applyBorder="1" applyAlignment="1">
      <alignment vertical="center"/>
    </xf>
    <xf numFmtId="165" fontId="5" fillId="0" borderId="0" xfId="2" applyFont="1" applyBorder="1" applyAlignment="1" applyProtection="1">
      <alignment vertical="center" wrapText="1"/>
    </xf>
    <xf numFmtId="165" fontId="8" fillId="0" borderId="1" xfId="2" applyFont="1" applyBorder="1" applyAlignment="1" applyProtection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5" fontId="5" fillId="0" borderId="1" xfId="2" applyFont="1" applyBorder="1" applyAlignment="1" applyProtection="1">
      <alignment horizontal="right" vertical="center" shrinkToFit="1"/>
    </xf>
    <xf numFmtId="167" fontId="5" fillId="0" borderId="0" xfId="0" applyNumberFormat="1" applyFont="1" applyAlignment="1">
      <alignment horizontal="left" vertical="top"/>
    </xf>
    <xf numFmtId="164" fontId="5" fillId="0" borderId="0" xfId="1" applyFont="1" applyBorder="1" applyAlignment="1" applyProtection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4" fillId="0" borderId="1" xfId="2" applyFont="1" applyBorder="1" applyAlignment="1" applyProtection="1">
      <alignment vertical="center"/>
    </xf>
    <xf numFmtId="0" fontId="9" fillId="0" borderId="0" xfId="6" applyFont="1" applyAlignment="1">
      <alignment horizontal="center" vertical="center"/>
    </xf>
    <xf numFmtId="1" fontId="7" fillId="3" borderId="1" xfId="6" applyNumberFormat="1" applyFont="1" applyFill="1" applyBorder="1" applyAlignment="1">
      <alignment vertical="center" shrinkToFit="1"/>
    </xf>
    <xf numFmtId="1" fontId="7" fillId="3" borderId="1" xfId="6" applyNumberFormat="1" applyFont="1" applyFill="1" applyBorder="1" applyAlignment="1">
      <alignment horizontal="center" vertical="center" shrinkToFit="1"/>
    </xf>
    <xf numFmtId="165" fontId="8" fillId="0" borderId="1" xfId="2" applyFont="1" applyBorder="1" applyAlignment="1" applyProtection="1">
      <alignment horizontal="center" vertical="center"/>
    </xf>
    <xf numFmtId="165" fontId="9" fillId="0" borderId="0" xfId="6" applyNumberFormat="1" applyFont="1" applyAlignment="1">
      <alignment horizontal="center" vertical="center"/>
    </xf>
    <xf numFmtId="0" fontId="5" fillId="0" borderId="0" xfId="5" applyFont="1" applyAlignment="1">
      <alignment vertical="center" wrapText="1"/>
    </xf>
    <xf numFmtId="0" fontId="8" fillId="0" borderId="0" xfId="5" applyFont="1" applyAlignment="1">
      <alignment vertical="center"/>
    </xf>
    <xf numFmtId="0" fontId="8" fillId="0" borderId="0" xfId="5" applyFont="1" applyAlignment="1">
      <alignment vertical="center" wrapText="1"/>
    </xf>
    <xf numFmtId="0" fontId="8" fillId="0" borderId="0" xfId="5" applyFont="1" applyAlignment="1">
      <alignment horizontal="left" vertical="center" wrapText="1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4" fontId="8" fillId="0" borderId="0" xfId="5" applyNumberFormat="1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5" fillId="0" borderId="1" xfId="5" applyFont="1" applyBorder="1" applyAlignment="1">
      <alignment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165" fontId="8" fillId="0" borderId="1" xfId="2" applyFont="1" applyBorder="1" applyAlignment="1" applyProtection="1">
      <alignment horizontal="center" vertical="center" wrapText="1"/>
    </xf>
    <xf numFmtId="4" fontId="5" fillId="0" borderId="0" xfId="5" applyNumberFormat="1" applyFont="1" applyAlignment="1">
      <alignment vertical="center" wrapText="1"/>
    </xf>
    <xf numFmtId="49" fontId="8" fillId="0" borderId="0" xfId="5" applyNumberFormat="1" applyFont="1" applyAlignment="1">
      <alignment horizontal="left" vertical="center" wrapText="1"/>
    </xf>
    <xf numFmtId="165" fontId="4" fillId="0" borderId="0" xfId="2" applyFont="1" applyBorder="1" applyAlignment="1" applyProtection="1">
      <alignment horizontal="center" vertical="center" wrapText="1"/>
      <protection locked="0"/>
    </xf>
    <xf numFmtId="165" fontId="4" fillId="0" borderId="0" xfId="2" applyFont="1" applyBorder="1" applyAlignment="1" applyProtection="1">
      <alignment horizontal="right" vertical="center" wrapText="1"/>
      <protection locked="0"/>
    </xf>
    <xf numFmtId="4" fontId="8" fillId="0" borderId="0" xfId="5" applyNumberFormat="1" applyFont="1" applyAlignment="1" applyProtection="1">
      <alignment horizontal="right" vertical="center" wrapText="1"/>
      <protection locked="0"/>
    </xf>
    <xf numFmtId="4" fontId="8" fillId="0" borderId="0" xfId="5" applyNumberFormat="1" applyFont="1" applyAlignment="1">
      <alignment horizontal="right" vertical="center" wrapText="1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 wrapText="1"/>
    </xf>
    <xf numFmtId="165" fontId="11" fillId="0" borderId="0" xfId="8" applyFont="1" applyBorder="1" applyAlignment="1" applyProtection="1">
      <alignment horizontal="center" vertical="center"/>
    </xf>
    <xf numFmtId="165" fontId="11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165" fontId="7" fillId="2" borderId="1" xfId="8" applyFont="1" applyFill="1" applyBorder="1" applyAlignment="1" applyProtection="1">
      <alignment horizontal="center" vertical="center" wrapText="1"/>
    </xf>
    <xf numFmtId="0" fontId="8" fillId="0" borderId="1" xfId="5" applyFont="1" applyBorder="1" applyAlignment="1">
      <alignment horizontal="left" vertical="center"/>
    </xf>
    <xf numFmtId="0" fontId="8" fillId="0" borderId="1" xfId="5" applyFont="1" applyBorder="1" applyAlignment="1">
      <alignment vertical="center" wrapText="1"/>
    </xf>
    <xf numFmtId="0" fontId="8" fillId="0" borderId="9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5" fontId="12" fillId="0" borderId="0" xfId="8" applyFont="1" applyBorder="1" applyAlignment="1" applyProtection="1">
      <alignment horizontal="center" vertical="center"/>
    </xf>
    <xf numFmtId="165" fontId="12" fillId="0" borderId="0" xfId="5" applyNumberFormat="1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165" fontId="15" fillId="0" borderId="1" xfId="2" applyFont="1" applyBorder="1" applyAlignment="1" applyProtection="1">
      <alignment horizontal="right" vertical="center" shrinkToFit="1"/>
    </xf>
    <xf numFmtId="165" fontId="14" fillId="0" borderId="1" xfId="2" applyFont="1" applyBorder="1" applyAlignment="1" applyProtection="1">
      <alignment vertical="center"/>
    </xf>
    <xf numFmtId="165" fontId="16" fillId="0" borderId="1" xfId="2" applyFont="1" applyBorder="1" applyAlignment="1" applyProtection="1">
      <alignment horizontal="center" vertical="center"/>
    </xf>
    <xf numFmtId="165" fontId="14" fillId="0" borderId="0" xfId="2" applyFont="1" applyBorder="1" applyAlignment="1" applyProtection="1">
      <alignment horizontal="right" vertical="center" wrapText="1"/>
      <protection locked="0"/>
    </xf>
    <xf numFmtId="165" fontId="17" fillId="0" borderId="0" xfId="8" applyFont="1" applyBorder="1" applyAlignment="1" applyProtection="1">
      <alignment horizontal="center" vertical="center"/>
    </xf>
    <xf numFmtId="165" fontId="17" fillId="0" borderId="0" xfId="5" applyNumberFormat="1" applyFont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165" fontId="19" fillId="0" borderId="1" xfId="2" applyFont="1" applyBorder="1" applyAlignment="1" applyProtection="1">
      <alignment horizontal="center" vertical="center"/>
    </xf>
    <xf numFmtId="165" fontId="18" fillId="0" borderId="1" xfId="2" applyFont="1" applyBorder="1" applyAlignment="1" applyProtection="1">
      <alignment horizontal="center" vertical="center"/>
    </xf>
    <xf numFmtId="165" fontId="15" fillId="0" borderId="1" xfId="2" applyFont="1" applyBorder="1" applyAlignment="1" applyProtection="1">
      <alignment horizontal="center" vertical="center"/>
    </xf>
    <xf numFmtId="0" fontId="20" fillId="0" borderId="0" xfId="6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left" vertical="top" wrapText="1"/>
    </xf>
    <xf numFmtId="0" fontId="24" fillId="0" borderId="0" xfId="0" applyFont="1"/>
    <xf numFmtId="0" fontId="7" fillId="3" borderId="7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top"/>
    </xf>
    <xf numFmtId="14" fontId="8" fillId="0" borderId="1" xfId="2" applyNumberFormat="1" applyFont="1" applyBorder="1" applyAlignment="1" applyProtection="1">
      <alignment vertical="center" wrapText="1"/>
    </xf>
    <xf numFmtId="0" fontId="2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6" fillId="0" borderId="7" xfId="6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</cellXfs>
  <cellStyles count="11">
    <cellStyle name="Migliaia" xfId="1" builtinId="3"/>
    <cellStyle name="Migliaia 2" xfId="3" xr:uid="{00000000-0005-0000-0000-000006000000}"/>
    <cellStyle name="Migliaia 3" xfId="4" xr:uid="{00000000-0005-0000-0000-000007000000}"/>
    <cellStyle name="Normale" xfId="0" builtinId="0"/>
    <cellStyle name="Normale 2" xfId="5" xr:uid="{00000000-0005-0000-0000-000008000000}"/>
    <cellStyle name="Normale 3" xfId="6" xr:uid="{00000000-0005-0000-0000-000009000000}"/>
    <cellStyle name="Valuta" xfId="2" builtinId="4"/>
    <cellStyle name="Valuta 2" xfId="7" xr:uid="{00000000-0005-0000-0000-00000A000000}"/>
    <cellStyle name="Valuta 2 2" xfId="8" xr:uid="{00000000-0005-0000-0000-00000B000000}"/>
    <cellStyle name="Valuta 2 3" xfId="9" xr:uid="{00000000-0005-0000-0000-00000C000000}"/>
    <cellStyle name="Valuta 3" xfId="10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1F6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BE5D6"/>
  </sheetPr>
  <dimension ref="A1:J14"/>
  <sheetViews>
    <sheetView zoomScale="115" zoomScaleNormal="115" workbookViewId="0">
      <selection activeCell="F21" sqref="F21"/>
    </sheetView>
  </sheetViews>
  <sheetFormatPr defaultColWidth="8.54296875" defaultRowHeight="14.5" x14ac:dyDescent="0.35"/>
  <cols>
    <col min="1" max="1" width="31.90625" customWidth="1"/>
    <col min="2" max="2" width="18.6328125" bestFit="1" customWidth="1"/>
    <col min="3" max="3" width="17.90625" customWidth="1"/>
    <col min="4" max="4" width="18.6328125" bestFit="1" customWidth="1"/>
    <col min="5" max="5" width="19.90625" customWidth="1"/>
    <col min="6" max="6" width="18.6328125" bestFit="1" customWidth="1"/>
    <col min="7" max="7" width="17.54296875" bestFit="1" customWidth="1"/>
    <col min="8" max="8" width="18.36328125" bestFit="1" customWidth="1"/>
    <col min="9" max="9" width="18.54296875" customWidth="1"/>
    <col min="10" max="10" width="11" bestFit="1" customWidth="1"/>
  </cols>
  <sheetData>
    <row r="1" spans="1:10" ht="27.75" customHeight="1" x14ac:dyDescent="0.35">
      <c r="A1" s="108" t="s">
        <v>0</v>
      </c>
      <c r="B1" s="109" t="s">
        <v>1</v>
      </c>
      <c r="C1" s="109"/>
      <c r="D1" s="109"/>
      <c r="E1" s="108" t="s">
        <v>2</v>
      </c>
      <c r="F1" s="109" t="s">
        <v>3</v>
      </c>
      <c r="G1" s="109"/>
      <c r="H1" s="109"/>
      <c r="I1" s="108" t="s">
        <v>4</v>
      </c>
      <c r="J1" s="108" t="s">
        <v>5</v>
      </c>
    </row>
    <row r="2" spans="1:10" ht="15" customHeight="1" x14ac:dyDescent="0.35">
      <c r="A2" s="108"/>
      <c r="B2" s="108" t="s">
        <v>6</v>
      </c>
      <c r="C2" s="108" t="s">
        <v>7</v>
      </c>
      <c r="D2" s="108" t="s">
        <v>8</v>
      </c>
      <c r="E2" s="108"/>
      <c r="F2" s="108" t="s">
        <v>9</v>
      </c>
      <c r="G2" s="108" t="s">
        <v>10</v>
      </c>
      <c r="H2" s="108" t="s">
        <v>11</v>
      </c>
      <c r="I2" s="108"/>
      <c r="J2" s="108"/>
    </row>
    <row r="3" spans="1:10" ht="36" customHeight="1" x14ac:dyDescent="0.35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5.5" x14ac:dyDescent="0.35">
      <c r="A4" s="3" t="s">
        <v>12</v>
      </c>
      <c r="B4" s="4">
        <v>290446734.14999998</v>
      </c>
      <c r="C4" s="4">
        <v>5000000</v>
      </c>
      <c r="D4" s="4">
        <f>B4+C4</f>
        <v>295446734.14999998</v>
      </c>
      <c r="E4" s="4">
        <v>37552821.799999997</v>
      </c>
      <c r="F4" s="5"/>
      <c r="G4" s="4">
        <v>44537469.240000002</v>
      </c>
      <c r="H4" s="4">
        <f>SUM(F4:G4)</f>
        <v>44537469.240000002</v>
      </c>
      <c r="I4" s="6">
        <f t="shared" ref="I4:I10" si="0">D4+E4+H4</f>
        <v>377537025.19</v>
      </c>
      <c r="J4" s="7">
        <v>20</v>
      </c>
    </row>
    <row r="5" spans="1:10" ht="15.5" x14ac:dyDescent="0.35">
      <c r="A5" s="3" t="s">
        <v>13</v>
      </c>
      <c r="B5" s="8"/>
      <c r="C5" s="8"/>
      <c r="D5" s="4"/>
      <c r="E5" s="4">
        <v>54943513.170000002</v>
      </c>
      <c r="F5" s="5"/>
      <c r="G5" s="5"/>
      <c r="H5" s="4"/>
      <c r="I5" s="6">
        <f t="shared" si="0"/>
        <v>54943513.170000002</v>
      </c>
      <c r="J5" s="7">
        <v>10</v>
      </c>
    </row>
    <row r="6" spans="1:10" ht="15.5" x14ac:dyDescent="0.35">
      <c r="A6" s="3" t="s">
        <v>14</v>
      </c>
      <c r="B6" s="9"/>
      <c r="C6" s="9"/>
      <c r="D6" s="4"/>
      <c r="E6" s="10">
        <v>10367939.15</v>
      </c>
      <c r="F6" s="10"/>
      <c r="G6" s="10"/>
      <c r="H6" s="4"/>
      <c r="I6" s="6">
        <f t="shared" si="0"/>
        <v>10367939.15</v>
      </c>
      <c r="J6" s="11">
        <v>3</v>
      </c>
    </row>
    <row r="7" spans="1:10" ht="15.5" x14ac:dyDescent="0.35">
      <c r="A7" s="3" t="s">
        <v>15</v>
      </c>
      <c r="B7" s="9"/>
      <c r="C7" s="9"/>
      <c r="D7" s="4"/>
      <c r="E7" s="10">
        <v>14871723.4</v>
      </c>
      <c r="F7" s="10"/>
      <c r="G7" s="10"/>
      <c r="H7" s="4"/>
      <c r="I7" s="6">
        <f t="shared" si="0"/>
        <v>14871723.4</v>
      </c>
      <c r="J7" s="11">
        <v>8</v>
      </c>
    </row>
    <row r="8" spans="1:10" ht="15.5" x14ac:dyDescent="0.35">
      <c r="A8" s="3" t="s">
        <v>16</v>
      </c>
      <c r="B8" s="9"/>
      <c r="C8" s="9"/>
      <c r="D8" s="4"/>
      <c r="E8" s="10">
        <v>26333259.829999998</v>
      </c>
      <c r="F8" s="10"/>
      <c r="G8" s="10"/>
      <c r="H8" s="4"/>
      <c r="I8" s="6">
        <f t="shared" si="0"/>
        <v>26333259.829999998</v>
      </c>
      <c r="J8" s="11">
        <v>5</v>
      </c>
    </row>
    <row r="9" spans="1:10" ht="15.5" x14ac:dyDescent="0.35">
      <c r="A9" s="3" t="s">
        <v>17</v>
      </c>
      <c r="B9" s="9"/>
      <c r="C9" s="9">
        <v>35200000</v>
      </c>
      <c r="D9" s="4">
        <f>B9+C9</f>
        <v>35200000</v>
      </c>
      <c r="E9" s="4">
        <v>9600000</v>
      </c>
      <c r="F9" s="10"/>
      <c r="G9" s="10"/>
      <c r="H9" s="4"/>
      <c r="I9" s="6">
        <f t="shared" si="0"/>
        <v>44800000</v>
      </c>
      <c r="J9" s="11">
        <v>9</v>
      </c>
    </row>
    <row r="10" spans="1:10" ht="15.5" x14ac:dyDescent="0.35">
      <c r="A10" s="3" t="s">
        <v>18</v>
      </c>
      <c r="B10" s="9">
        <v>3000000</v>
      </c>
      <c r="C10" s="9"/>
      <c r="D10" s="4">
        <f>B10+C10</f>
        <v>3000000</v>
      </c>
      <c r="E10" s="10">
        <v>647749.68000000005</v>
      </c>
      <c r="F10" s="10"/>
      <c r="G10" s="10"/>
      <c r="H10" s="4"/>
      <c r="I10" s="6">
        <f t="shared" si="0"/>
        <v>3647749.68</v>
      </c>
      <c r="J10" s="11">
        <v>2</v>
      </c>
    </row>
    <row r="11" spans="1:10" ht="15" x14ac:dyDescent="0.35">
      <c r="A11" s="12" t="s">
        <v>19</v>
      </c>
      <c r="B11" s="13">
        <f t="shared" ref="B11:J11" si="1">SUM(B4:B10)</f>
        <v>293446734.14999998</v>
      </c>
      <c r="C11" s="13">
        <f t="shared" si="1"/>
        <v>40200000</v>
      </c>
      <c r="D11" s="13">
        <f t="shared" si="1"/>
        <v>333646734.14999998</v>
      </c>
      <c r="E11" s="13">
        <f t="shared" si="1"/>
        <v>154317007.03000003</v>
      </c>
      <c r="F11" s="13">
        <f t="shared" si="1"/>
        <v>0</v>
      </c>
      <c r="G11" s="13">
        <f t="shared" si="1"/>
        <v>44537469.240000002</v>
      </c>
      <c r="H11" s="13">
        <f t="shared" si="1"/>
        <v>44537469.240000002</v>
      </c>
      <c r="I11" s="13">
        <f t="shared" si="1"/>
        <v>532501210.41999996</v>
      </c>
      <c r="J11" s="2">
        <f t="shared" si="1"/>
        <v>57</v>
      </c>
    </row>
    <row r="12" spans="1:10" ht="15.5" x14ac:dyDescent="0.35">
      <c r="A12" s="12" t="s">
        <v>20</v>
      </c>
      <c r="B12" s="13">
        <f>B11</f>
        <v>293446734.14999998</v>
      </c>
      <c r="C12" s="13">
        <f>C11</f>
        <v>40200000</v>
      </c>
      <c r="D12" s="13">
        <f>D11</f>
        <v>333646734.14999998</v>
      </c>
      <c r="E12" s="106"/>
      <c r="F12" s="106"/>
      <c r="G12" s="106"/>
      <c r="H12" s="106"/>
      <c r="I12" s="106"/>
      <c r="J12" s="106"/>
    </row>
    <row r="13" spans="1:10" ht="15.5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5.5" x14ac:dyDescent="0.35">
      <c r="A14" s="107" t="s">
        <v>21</v>
      </c>
      <c r="B14" s="107"/>
      <c r="C14" s="107"/>
      <c r="D14" s="107"/>
      <c r="E14" s="107"/>
      <c r="F14" s="107"/>
      <c r="G14" s="107"/>
      <c r="H14" s="107"/>
      <c r="I14" s="107"/>
      <c r="J14" s="107"/>
    </row>
  </sheetData>
  <mergeCells count="14">
    <mergeCell ref="E12:J12"/>
    <mergeCell ref="A14:J14"/>
    <mergeCell ref="J1:J3"/>
    <mergeCell ref="B2:B3"/>
    <mergeCell ref="C2:C3"/>
    <mergeCell ref="D2:D3"/>
    <mergeCell ref="F2:F3"/>
    <mergeCell ref="G2:G3"/>
    <mergeCell ref="H2:H3"/>
    <mergeCell ref="A1:A3"/>
    <mergeCell ref="B1:D1"/>
    <mergeCell ref="E1:E3"/>
    <mergeCell ref="F1:H1"/>
    <mergeCell ref="I1:I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BE5D6"/>
  </sheetPr>
  <dimension ref="A1:AMJ20"/>
  <sheetViews>
    <sheetView topLeftCell="I1" zoomScale="70" zoomScaleNormal="70" workbookViewId="0">
      <pane ySplit="3" topLeftCell="A15" activePane="bottomLeft" state="frozen"/>
      <selection pane="bottomLeft" activeCell="N17" sqref="N17"/>
    </sheetView>
  </sheetViews>
  <sheetFormatPr defaultColWidth="8.90625" defaultRowHeight="15.5" x14ac:dyDescent="0.35"/>
  <cols>
    <col min="1" max="2" width="18.54296875" style="15" customWidth="1"/>
    <col min="3" max="3" width="51.54296875" style="16" customWidth="1"/>
    <col min="4" max="4" width="38.453125" style="15" customWidth="1"/>
    <col min="5" max="5" width="32" style="16" customWidth="1"/>
    <col min="6" max="6" width="23.08984375" style="15" customWidth="1"/>
    <col min="7" max="7" width="84.453125" style="15" customWidth="1"/>
    <col min="8" max="8" width="19.54296875" style="15" bestFit="1" customWidth="1"/>
    <col min="9" max="9" width="21.90625" style="15" customWidth="1"/>
    <col min="10" max="10" width="19.36328125" style="15" bestFit="1" customWidth="1"/>
    <col min="11" max="11" width="20.90625" style="15" bestFit="1" customWidth="1"/>
    <col min="12" max="12" width="19.453125" style="15" bestFit="1" customWidth="1"/>
    <col min="13" max="13" width="19.08984375" style="15" bestFit="1" customWidth="1"/>
    <col min="14" max="14" width="19.453125" style="15" bestFit="1" customWidth="1"/>
    <col min="15" max="15" width="19.08984375" style="15" bestFit="1" customWidth="1"/>
    <col min="16" max="16" width="19.453125" style="15" bestFit="1" customWidth="1"/>
    <col min="17" max="17" width="19.08984375" style="15" bestFit="1" customWidth="1"/>
    <col min="18" max="18" width="28.453125" style="15" customWidth="1"/>
    <col min="19" max="1024" width="8.90625" style="15"/>
  </cols>
  <sheetData>
    <row r="1" spans="1:17" ht="41.25" customHeight="1" x14ac:dyDescent="0.3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ht="39" customHeight="1" x14ac:dyDescent="0.35">
      <c r="A2" s="110" t="s">
        <v>23</v>
      </c>
      <c r="B2" s="110"/>
      <c r="C2" s="111" t="s">
        <v>24</v>
      </c>
      <c r="D2" s="112" t="s">
        <v>25</v>
      </c>
      <c r="E2" s="111" t="s">
        <v>26</v>
      </c>
      <c r="F2" s="112" t="s">
        <v>27</v>
      </c>
      <c r="G2" s="111" t="s">
        <v>28</v>
      </c>
      <c r="H2" s="111" t="s">
        <v>29</v>
      </c>
      <c r="I2" s="104" t="s">
        <v>30</v>
      </c>
      <c r="J2" s="104" t="s">
        <v>31</v>
      </c>
      <c r="K2" s="113" t="s">
        <v>32</v>
      </c>
      <c r="L2" s="114" t="s">
        <v>33</v>
      </c>
      <c r="M2" s="114"/>
      <c r="N2" s="114" t="s">
        <v>34</v>
      </c>
      <c r="O2" s="114"/>
      <c r="P2" s="114" t="s">
        <v>35</v>
      </c>
      <c r="Q2" s="114"/>
    </row>
    <row r="3" spans="1:17" ht="48" customHeight="1" x14ac:dyDescent="0.35">
      <c r="A3" s="110"/>
      <c r="B3" s="110"/>
      <c r="C3" s="111"/>
      <c r="D3" s="112"/>
      <c r="E3" s="111"/>
      <c r="F3" s="112"/>
      <c r="G3" s="111"/>
      <c r="H3" s="111"/>
      <c r="I3" s="104"/>
      <c r="J3" s="104"/>
      <c r="K3" s="113"/>
      <c r="L3" s="17" t="s">
        <v>36</v>
      </c>
      <c r="M3" s="17" t="s">
        <v>37</v>
      </c>
      <c r="N3" s="17" t="s">
        <v>36</v>
      </c>
      <c r="O3" s="17" t="s">
        <v>37</v>
      </c>
      <c r="P3" s="17" t="s">
        <v>36</v>
      </c>
      <c r="Q3" s="17" t="s">
        <v>37</v>
      </c>
    </row>
    <row r="4" spans="1:17" ht="51" customHeight="1" x14ac:dyDescent="0.35">
      <c r="A4" s="18" t="s">
        <v>38</v>
      </c>
      <c r="B4" s="18" t="s">
        <v>39</v>
      </c>
      <c r="C4" s="19" t="s">
        <v>40</v>
      </c>
      <c r="D4" s="18" t="s">
        <v>41</v>
      </c>
      <c r="E4" s="20" t="s">
        <v>42</v>
      </c>
      <c r="F4" s="18" t="s">
        <v>43</v>
      </c>
      <c r="G4" s="19" t="s">
        <v>44</v>
      </c>
      <c r="H4" s="21">
        <v>2500000</v>
      </c>
      <c r="I4" s="21">
        <v>2500000</v>
      </c>
      <c r="J4" s="21"/>
      <c r="K4" s="21">
        <v>0</v>
      </c>
      <c r="L4" s="22" t="s">
        <v>45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49</v>
      </c>
    </row>
    <row r="5" spans="1:17" ht="51" customHeight="1" x14ac:dyDescent="0.35">
      <c r="A5" s="18" t="s">
        <v>50</v>
      </c>
      <c r="B5" s="18" t="s">
        <v>51</v>
      </c>
      <c r="C5" s="19" t="s">
        <v>52</v>
      </c>
      <c r="D5" s="18" t="s">
        <v>41</v>
      </c>
      <c r="E5" s="20" t="s">
        <v>53</v>
      </c>
      <c r="F5" s="18" t="s">
        <v>54</v>
      </c>
      <c r="G5" s="19" t="s">
        <v>55</v>
      </c>
      <c r="H5" s="21">
        <v>27346734.149999999</v>
      </c>
      <c r="I5" s="21">
        <v>27346734.149999999</v>
      </c>
      <c r="J5" s="21"/>
      <c r="K5" s="21">
        <v>0</v>
      </c>
      <c r="L5" s="22" t="s">
        <v>45</v>
      </c>
      <c r="M5" s="22" t="s">
        <v>45</v>
      </c>
      <c r="N5" s="22" t="s">
        <v>48</v>
      </c>
      <c r="O5" s="22" t="s">
        <v>56</v>
      </c>
      <c r="P5" s="22" t="s">
        <v>57</v>
      </c>
      <c r="Q5" s="22" t="s">
        <v>58</v>
      </c>
    </row>
    <row r="6" spans="1:17" ht="51" customHeight="1" x14ac:dyDescent="0.35">
      <c r="A6" s="18" t="s">
        <v>59</v>
      </c>
      <c r="B6" s="18" t="s">
        <v>60</v>
      </c>
      <c r="C6" s="19" t="s">
        <v>61</v>
      </c>
      <c r="D6" s="18" t="s">
        <v>41</v>
      </c>
      <c r="E6" s="20" t="s">
        <v>53</v>
      </c>
      <c r="F6" s="18" t="s">
        <v>62</v>
      </c>
      <c r="G6" s="19" t="s">
        <v>63</v>
      </c>
      <c r="H6" s="21">
        <v>11000000</v>
      </c>
      <c r="I6" s="21">
        <v>11000000</v>
      </c>
      <c r="J6" s="21"/>
      <c r="K6" s="21">
        <v>0</v>
      </c>
      <c r="L6" s="22" t="s">
        <v>45</v>
      </c>
      <c r="M6" s="22" t="s">
        <v>45</v>
      </c>
      <c r="N6" s="22" t="s">
        <v>46</v>
      </c>
      <c r="O6" s="22" t="s">
        <v>64</v>
      </c>
      <c r="P6" s="22" t="s">
        <v>65</v>
      </c>
      <c r="Q6" s="22" t="s">
        <v>58</v>
      </c>
    </row>
    <row r="7" spans="1:17" ht="51" customHeight="1" x14ac:dyDescent="0.35">
      <c r="A7" s="18" t="s">
        <v>66</v>
      </c>
      <c r="B7" s="18" t="s">
        <v>67</v>
      </c>
      <c r="C7" s="19" t="s">
        <v>68</v>
      </c>
      <c r="D7" s="18" t="s">
        <v>41</v>
      </c>
      <c r="E7" s="20" t="s">
        <v>53</v>
      </c>
      <c r="F7" s="18" t="s">
        <v>69</v>
      </c>
      <c r="G7" s="19" t="s">
        <v>70</v>
      </c>
      <c r="H7" s="21">
        <v>48200000</v>
      </c>
      <c r="I7" s="21">
        <v>26000000</v>
      </c>
      <c r="J7" s="21"/>
      <c r="K7" s="21">
        <v>22200000</v>
      </c>
      <c r="L7" s="20" t="s">
        <v>71</v>
      </c>
      <c r="M7" s="20" t="s">
        <v>71</v>
      </c>
      <c r="N7" s="20" t="s">
        <v>72</v>
      </c>
      <c r="O7" s="20" t="s">
        <v>73</v>
      </c>
      <c r="P7" s="20" t="s">
        <v>74</v>
      </c>
      <c r="Q7" s="22" t="s">
        <v>75</v>
      </c>
    </row>
    <row r="8" spans="1:17" ht="51" customHeight="1" x14ac:dyDescent="0.35">
      <c r="A8" s="18" t="s">
        <v>76</v>
      </c>
      <c r="B8" s="18" t="s">
        <v>77</v>
      </c>
      <c r="C8" s="19" t="s">
        <v>78</v>
      </c>
      <c r="D8" s="18" t="s">
        <v>41</v>
      </c>
      <c r="E8" s="20" t="s">
        <v>42</v>
      </c>
      <c r="F8" s="18" t="s">
        <v>79</v>
      </c>
      <c r="G8" s="19" t="s">
        <v>80</v>
      </c>
      <c r="H8" s="21">
        <v>2500000</v>
      </c>
      <c r="I8" s="21">
        <v>2500000</v>
      </c>
      <c r="J8" s="21"/>
      <c r="K8" s="21">
        <v>0</v>
      </c>
      <c r="L8" s="22" t="s">
        <v>45</v>
      </c>
      <c r="M8" s="22" t="s">
        <v>45</v>
      </c>
      <c r="N8" s="22" t="s">
        <v>81</v>
      </c>
      <c r="O8" s="22" t="s">
        <v>82</v>
      </c>
      <c r="P8" s="22" t="s">
        <v>46</v>
      </c>
      <c r="Q8" s="22" t="s">
        <v>49</v>
      </c>
    </row>
    <row r="9" spans="1:17" ht="51" customHeight="1" x14ac:dyDescent="0.35">
      <c r="A9" s="18" t="s">
        <v>83</v>
      </c>
      <c r="B9" s="18" t="s">
        <v>84</v>
      </c>
      <c r="C9" s="19" t="s">
        <v>85</v>
      </c>
      <c r="D9" s="18" t="s">
        <v>41</v>
      </c>
      <c r="E9" s="20" t="s">
        <v>53</v>
      </c>
      <c r="F9" s="18" t="s">
        <v>86</v>
      </c>
      <c r="G9" s="19" t="s">
        <v>87</v>
      </c>
      <c r="H9" s="21">
        <f>I9+J9</f>
        <v>39000000</v>
      </c>
      <c r="I9" s="21">
        <v>30000000</v>
      </c>
      <c r="J9" s="21">
        <v>9000000</v>
      </c>
      <c r="K9" s="23"/>
      <c r="L9" s="22" t="s">
        <v>45</v>
      </c>
      <c r="M9" s="22" t="s">
        <v>45</v>
      </c>
      <c r="N9" s="20" t="s">
        <v>81</v>
      </c>
      <c r="O9" s="20" t="s">
        <v>46</v>
      </c>
      <c r="P9" s="20" t="s">
        <v>47</v>
      </c>
      <c r="Q9" s="22" t="s">
        <v>58</v>
      </c>
    </row>
    <row r="10" spans="1:17" ht="51" customHeight="1" x14ac:dyDescent="0.35">
      <c r="A10" s="18" t="s">
        <v>88</v>
      </c>
      <c r="B10" s="18" t="s">
        <v>89</v>
      </c>
      <c r="C10" s="19" t="s">
        <v>68</v>
      </c>
      <c r="D10" s="18" t="s">
        <v>41</v>
      </c>
      <c r="E10" s="20" t="s">
        <v>53</v>
      </c>
      <c r="F10" s="18" t="s">
        <v>90</v>
      </c>
      <c r="G10" s="19" t="s">
        <v>91</v>
      </c>
      <c r="H10" s="21">
        <v>30000000</v>
      </c>
      <c r="I10" s="21">
        <v>30000000</v>
      </c>
      <c r="J10" s="21"/>
      <c r="K10" s="21">
        <v>0</v>
      </c>
      <c r="L10" s="22" t="s">
        <v>45</v>
      </c>
      <c r="M10" s="22" t="s">
        <v>45</v>
      </c>
      <c r="N10" s="22" t="s">
        <v>46</v>
      </c>
      <c r="O10" s="22" t="s">
        <v>47</v>
      </c>
      <c r="P10" s="22" t="s">
        <v>48</v>
      </c>
      <c r="Q10" s="22" t="s">
        <v>58</v>
      </c>
    </row>
    <row r="11" spans="1:17" ht="51" customHeight="1" x14ac:dyDescent="0.35">
      <c r="A11" s="18" t="s">
        <v>92</v>
      </c>
      <c r="B11" s="18" t="s">
        <v>93</v>
      </c>
      <c r="C11" s="19" t="s">
        <v>94</v>
      </c>
      <c r="D11" s="18" t="s">
        <v>41</v>
      </c>
      <c r="E11" s="20" t="s">
        <v>53</v>
      </c>
      <c r="F11" s="18" t="s">
        <v>95</v>
      </c>
      <c r="G11" s="19" t="s">
        <v>96</v>
      </c>
      <c r="H11" s="21">
        <v>5000000</v>
      </c>
      <c r="I11" s="21">
        <v>5000000</v>
      </c>
      <c r="J11" s="21"/>
      <c r="K11" s="21">
        <v>0</v>
      </c>
      <c r="L11" s="22" t="s">
        <v>45</v>
      </c>
      <c r="M11" s="22" t="s">
        <v>45</v>
      </c>
      <c r="N11" s="22" t="s">
        <v>81</v>
      </c>
      <c r="O11" s="22" t="s">
        <v>47</v>
      </c>
      <c r="P11" s="22" t="s">
        <v>48</v>
      </c>
      <c r="Q11" s="22" t="s">
        <v>49</v>
      </c>
    </row>
    <row r="12" spans="1:17" ht="51" customHeight="1" x14ac:dyDescent="0.35">
      <c r="A12" s="18" t="s">
        <v>97</v>
      </c>
      <c r="B12" s="18" t="s">
        <v>98</v>
      </c>
      <c r="C12" s="19" t="s">
        <v>99</v>
      </c>
      <c r="D12" s="18" t="s">
        <v>41</v>
      </c>
      <c r="E12" s="20" t="s">
        <v>53</v>
      </c>
      <c r="F12" s="18" t="s">
        <v>100</v>
      </c>
      <c r="G12" s="19" t="s">
        <v>101</v>
      </c>
      <c r="H12" s="21">
        <v>9000000</v>
      </c>
      <c r="I12" s="21">
        <v>3000000</v>
      </c>
      <c r="J12" s="21"/>
      <c r="K12" s="21">
        <v>6000000</v>
      </c>
      <c r="L12" s="22" t="s">
        <v>45</v>
      </c>
      <c r="M12" s="22" t="s">
        <v>45</v>
      </c>
      <c r="N12" s="22" t="s">
        <v>102</v>
      </c>
      <c r="O12" s="22" t="s">
        <v>81</v>
      </c>
      <c r="P12" s="22" t="s">
        <v>82</v>
      </c>
      <c r="Q12" s="22" t="s">
        <v>64</v>
      </c>
    </row>
    <row r="13" spans="1:17" ht="51" customHeight="1" x14ac:dyDescent="0.35">
      <c r="A13" s="18" t="s">
        <v>103</v>
      </c>
      <c r="B13" s="18" t="s">
        <v>104</v>
      </c>
      <c r="C13" s="19" t="s">
        <v>68</v>
      </c>
      <c r="D13" s="18" t="s">
        <v>41</v>
      </c>
      <c r="E13" s="20" t="s">
        <v>53</v>
      </c>
      <c r="F13" s="22" t="s">
        <v>105</v>
      </c>
      <c r="G13" s="19" t="s">
        <v>106</v>
      </c>
      <c r="H13" s="21">
        <v>23000000</v>
      </c>
      <c r="I13" s="21">
        <v>13000000</v>
      </c>
      <c r="J13" s="21"/>
      <c r="K13" s="21">
        <v>10000000</v>
      </c>
      <c r="L13" s="22" t="s">
        <v>45</v>
      </c>
      <c r="M13" s="22" t="s">
        <v>45</v>
      </c>
      <c r="N13" s="20" t="s">
        <v>81</v>
      </c>
      <c r="O13" s="20" t="s">
        <v>82</v>
      </c>
      <c r="P13" s="20" t="s">
        <v>46</v>
      </c>
      <c r="Q13" s="22" t="s">
        <v>75</v>
      </c>
    </row>
    <row r="14" spans="1:17" ht="51" customHeight="1" x14ac:dyDescent="0.35">
      <c r="A14" s="18" t="s">
        <v>107</v>
      </c>
      <c r="B14" s="18" t="s">
        <v>108</v>
      </c>
      <c r="C14" s="19" t="s">
        <v>85</v>
      </c>
      <c r="D14" s="18" t="s">
        <v>41</v>
      </c>
      <c r="E14" s="20" t="s">
        <v>53</v>
      </c>
      <c r="F14" s="18" t="s">
        <v>109</v>
      </c>
      <c r="G14" s="19" t="s">
        <v>110</v>
      </c>
      <c r="H14" s="21">
        <v>40000000</v>
      </c>
      <c r="I14" s="21">
        <v>40000000</v>
      </c>
      <c r="J14" s="21"/>
      <c r="K14" s="21">
        <v>0</v>
      </c>
      <c r="L14" s="22" t="s">
        <v>45</v>
      </c>
      <c r="M14" s="22" t="s">
        <v>45</v>
      </c>
      <c r="N14" s="22" t="s">
        <v>47</v>
      </c>
      <c r="O14" s="22" t="s">
        <v>48</v>
      </c>
      <c r="P14" s="22" t="s">
        <v>48</v>
      </c>
      <c r="Q14" s="22" t="s">
        <v>58</v>
      </c>
    </row>
    <row r="15" spans="1:17" ht="51" customHeight="1" x14ac:dyDescent="0.35">
      <c r="A15" s="18" t="s">
        <v>111</v>
      </c>
      <c r="B15" s="18" t="s">
        <v>112</v>
      </c>
      <c r="C15" s="19" t="s">
        <v>113</v>
      </c>
      <c r="D15" s="18" t="s">
        <v>41</v>
      </c>
      <c r="E15" s="20" t="s">
        <v>53</v>
      </c>
      <c r="F15" s="18" t="s">
        <v>114</v>
      </c>
      <c r="G15" s="19" t="s">
        <v>115</v>
      </c>
      <c r="H15" s="21">
        <v>11100000</v>
      </c>
      <c r="I15" s="21">
        <v>11100000</v>
      </c>
      <c r="J15" s="21"/>
      <c r="K15" s="21">
        <v>0</v>
      </c>
      <c r="L15" s="22" t="s">
        <v>45</v>
      </c>
      <c r="M15" s="22" t="s">
        <v>45</v>
      </c>
      <c r="N15" s="22" t="s">
        <v>46</v>
      </c>
      <c r="O15" s="22" t="s">
        <v>47</v>
      </c>
      <c r="P15" s="22" t="s">
        <v>48</v>
      </c>
      <c r="Q15" s="20" t="s">
        <v>58</v>
      </c>
    </row>
    <row r="16" spans="1:17" ht="51" customHeight="1" x14ac:dyDescent="0.35">
      <c r="A16" s="18" t="s">
        <v>116</v>
      </c>
      <c r="B16" s="18" t="s">
        <v>117</v>
      </c>
      <c r="C16" s="19" t="s">
        <v>68</v>
      </c>
      <c r="D16" s="18" t="s">
        <v>41</v>
      </c>
      <c r="E16" s="20" t="s">
        <v>53</v>
      </c>
      <c r="F16" s="18" t="s">
        <v>118</v>
      </c>
      <c r="G16" s="19" t="s">
        <v>119</v>
      </c>
      <c r="H16" s="21">
        <v>24700000</v>
      </c>
      <c r="I16" s="21">
        <v>24000000</v>
      </c>
      <c r="J16" s="21"/>
      <c r="K16" s="21">
        <v>700000</v>
      </c>
      <c r="L16" s="20" t="s">
        <v>71</v>
      </c>
      <c r="M16" s="20" t="s">
        <v>71</v>
      </c>
      <c r="N16" s="20" t="s">
        <v>72</v>
      </c>
      <c r="O16" s="20" t="s">
        <v>82</v>
      </c>
      <c r="P16" s="20" t="s">
        <v>46</v>
      </c>
      <c r="Q16" s="22" t="s">
        <v>75</v>
      </c>
    </row>
    <row r="17" spans="1:17" ht="51" customHeight="1" x14ac:dyDescent="0.35">
      <c r="A17" s="18" t="s">
        <v>120</v>
      </c>
      <c r="B17" s="18" t="s">
        <v>121</v>
      </c>
      <c r="C17" s="19" t="s">
        <v>99</v>
      </c>
      <c r="D17" s="18" t="s">
        <v>41</v>
      </c>
      <c r="E17" s="20" t="s">
        <v>53</v>
      </c>
      <c r="F17" s="18" t="s">
        <v>122</v>
      </c>
      <c r="G17" s="19" t="s">
        <v>123</v>
      </c>
      <c r="H17" s="21">
        <v>15000000</v>
      </c>
      <c r="I17" s="21">
        <v>15000000</v>
      </c>
      <c r="J17" s="21"/>
      <c r="K17" s="21">
        <v>0</v>
      </c>
      <c r="L17" s="22" t="s">
        <v>45</v>
      </c>
      <c r="M17" s="22" t="s">
        <v>45</v>
      </c>
      <c r="N17" s="22" t="s">
        <v>46</v>
      </c>
      <c r="O17" s="20" t="s">
        <v>64</v>
      </c>
      <c r="P17" s="20" t="s">
        <v>65</v>
      </c>
      <c r="Q17" s="20" t="s">
        <v>58</v>
      </c>
    </row>
    <row r="18" spans="1:17" ht="51" customHeight="1" x14ac:dyDescent="0.35">
      <c r="A18" s="18" t="s">
        <v>124</v>
      </c>
      <c r="B18" s="18" t="s">
        <v>125</v>
      </c>
      <c r="C18" s="19" t="s">
        <v>85</v>
      </c>
      <c r="D18" s="18" t="s">
        <v>126</v>
      </c>
      <c r="E18" s="19" t="s">
        <v>127</v>
      </c>
      <c r="F18" s="18" t="s">
        <v>128</v>
      </c>
      <c r="G18" s="19" t="s">
        <v>129</v>
      </c>
      <c r="H18" s="21">
        <v>3000000</v>
      </c>
      <c r="I18" s="21">
        <v>3000000</v>
      </c>
      <c r="J18" s="21"/>
      <c r="K18" s="21">
        <v>0</v>
      </c>
      <c r="L18" s="22"/>
      <c r="M18" s="22"/>
      <c r="N18" s="22" t="s">
        <v>81</v>
      </c>
      <c r="O18" s="22" t="s">
        <v>81</v>
      </c>
      <c r="P18" s="22" t="s">
        <v>82</v>
      </c>
      <c r="Q18" s="22" t="s">
        <v>58</v>
      </c>
    </row>
    <row r="19" spans="1:17" ht="51" customHeight="1" x14ac:dyDescent="0.35">
      <c r="A19" s="18" t="s">
        <v>130</v>
      </c>
      <c r="B19" s="18" t="s">
        <v>131</v>
      </c>
      <c r="C19" s="19" t="s">
        <v>132</v>
      </c>
      <c r="D19" s="18" t="s">
        <v>41</v>
      </c>
      <c r="E19" s="20" t="s">
        <v>53</v>
      </c>
      <c r="F19" s="18" t="s">
        <v>133</v>
      </c>
      <c r="G19" s="19" t="s">
        <v>134</v>
      </c>
      <c r="H19" s="24">
        <v>55637469.240000002</v>
      </c>
      <c r="I19" s="21">
        <v>50000000</v>
      </c>
      <c r="J19" s="21"/>
      <c r="K19" s="21">
        <v>5637469.2400000002</v>
      </c>
      <c r="L19" s="22" t="s">
        <v>45</v>
      </c>
      <c r="M19" s="22" t="s">
        <v>45</v>
      </c>
      <c r="N19" s="20" t="s">
        <v>102</v>
      </c>
      <c r="O19" s="20" t="s">
        <v>47</v>
      </c>
      <c r="P19" s="20" t="s">
        <v>48</v>
      </c>
      <c r="Q19" s="22" t="s">
        <v>58</v>
      </c>
    </row>
    <row r="20" spans="1:17" x14ac:dyDescent="0.35">
      <c r="G20" s="16"/>
      <c r="H20" s="23">
        <f>SUM(H4:H19)</f>
        <v>346984203.38999999</v>
      </c>
      <c r="I20" s="23">
        <f>SUM(I4:I19)</f>
        <v>293446734.14999998</v>
      </c>
      <c r="J20" s="23">
        <f>SUM(J4:J19)</f>
        <v>9000000</v>
      </c>
      <c r="K20" s="23">
        <f>SUM(K4:K19)</f>
        <v>44537469.240000002</v>
      </c>
      <c r="L20" s="16"/>
      <c r="M20" s="16"/>
    </row>
  </sheetData>
  <mergeCells count="14">
    <mergeCell ref="A1:Q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M2"/>
    <mergeCell ref="N2:O2"/>
    <mergeCell ref="P2:Q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BE5D6"/>
    <pageSetUpPr fitToPage="1"/>
  </sheetPr>
  <dimension ref="A1:AMJ14"/>
  <sheetViews>
    <sheetView tabSelected="1" topLeftCell="E1" zoomScale="110" zoomScaleNormal="110" workbookViewId="0">
      <selection activeCell="G6" sqref="G6"/>
    </sheetView>
  </sheetViews>
  <sheetFormatPr defaultColWidth="8.90625" defaultRowHeight="15.5" x14ac:dyDescent="0.35"/>
  <cols>
    <col min="1" max="1" width="16.90625" style="25" bestFit="1" customWidth="1"/>
    <col min="2" max="2" width="22.08984375" style="25" bestFit="1" customWidth="1"/>
    <col min="3" max="3" width="36.453125" style="25" bestFit="1" customWidth="1"/>
    <col min="4" max="4" width="19.08984375" style="25" customWidth="1"/>
    <col min="5" max="5" width="76.54296875" style="26" customWidth="1"/>
    <col min="6" max="6" width="18.453125" style="25" customWidth="1"/>
    <col min="7" max="7" width="19.453125" style="25" bestFit="1" customWidth="1"/>
    <col min="8" max="8" width="18.90625" style="25" customWidth="1"/>
    <col min="9" max="1024" width="8.90625" style="25"/>
  </cols>
  <sheetData>
    <row r="1" spans="1:8" ht="41.25" customHeight="1" x14ac:dyDescent="0.35">
      <c r="B1" s="115" t="s">
        <v>135</v>
      </c>
      <c r="C1" s="115"/>
      <c r="D1" s="115"/>
      <c r="E1" s="115"/>
      <c r="F1" s="115"/>
      <c r="G1" s="115"/>
      <c r="H1" s="115"/>
    </row>
    <row r="2" spans="1:8" ht="43.5" customHeight="1" x14ac:dyDescent="0.35">
      <c r="A2" s="27" t="s">
        <v>23</v>
      </c>
      <c r="B2" s="27" t="s">
        <v>136</v>
      </c>
      <c r="C2" s="27" t="s">
        <v>137</v>
      </c>
      <c r="D2" s="28" t="s">
        <v>138</v>
      </c>
      <c r="E2" s="29" t="s">
        <v>139</v>
      </c>
      <c r="F2" s="27" t="s">
        <v>140</v>
      </c>
      <c r="G2" s="99" t="s">
        <v>141</v>
      </c>
      <c r="H2" s="99" t="s">
        <v>308</v>
      </c>
    </row>
    <row r="3" spans="1:8" ht="31" x14ac:dyDescent="0.35">
      <c r="A3" s="18" t="s">
        <v>142</v>
      </c>
      <c r="B3" s="19" t="s">
        <v>143</v>
      </c>
      <c r="C3" s="31" t="s">
        <v>144</v>
      </c>
      <c r="D3" s="30" t="s">
        <v>145</v>
      </c>
      <c r="E3" s="31" t="s">
        <v>146</v>
      </c>
      <c r="F3" s="32">
        <v>100000000</v>
      </c>
      <c r="G3" s="32">
        <v>28200000</v>
      </c>
      <c r="H3" s="32">
        <v>71800000</v>
      </c>
    </row>
    <row r="4" spans="1:8" ht="31" x14ac:dyDescent="0.35">
      <c r="A4" s="18" t="s">
        <v>147</v>
      </c>
      <c r="B4" s="19" t="s">
        <v>143</v>
      </c>
      <c r="C4" s="31" t="s">
        <v>144</v>
      </c>
      <c r="D4" s="30" t="s">
        <v>148</v>
      </c>
      <c r="E4" s="31" t="s">
        <v>149</v>
      </c>
      <c r="F4" s="85">
        <v>188400000</v>
      </c>
      <c r="G4" s="32">
        <v>7000000</v>
      </c>
      <c r="H4" s="85">
        <v>181400000</v>
      </c>
    </row>
    <row r="5" spans="1:8" ht="31" x14ac:dyDescent="0.35">
      <c r="A5" s="18" t="s">
        <v>150</v>
      </c>
      <c r="B5" s="19" t="s">
        <v>41</v>
      </c>
      <c r="C5" s="20" t="s">
        <v>53</v>
      </c>
      <c r="D5" s="30" t="s">
        <v>151</v>
      </c>
      <c r="E5" s="31" t="s">
        <v>306</v>
      </c>
      <c r="F5" s="32">
        <v>50000000</v>
      </c>
      <c r="G5" s="32">
        <v>5000000</v>
      </c>
      <c r="H5" s="85">
        <v>45000000</v>
      </c>
    </row>
    <row r="6" spans="1:8" x14ac:dyDescent="0.35">
      <c r="F6" s="100"/>
      <c r="G6" s="100">
        <f>SUM(G3:G5)</f>
        <v>40200000</v>
      </c>
      <c r="H6" s="100"/>
    </row>
    <row r="7" spans="1:8" ht="23.25" customHeight="1" x14ac:dyDescent="0.35">
      <c r="A7" s="116" t="s">
        <v>304</v>
      </c>
      <c r="B7" s="116"/>
      <c r="C7" s="116"/>
      <c r="D7" s="116"/>
      <c r="E7" s="116"/>
      <c r="F7" s="116"/>
      <c r="G7" s="116"/>
      <c r="H7" s="97"/>
    </row>
    <row r="8" spans="1:8" x14ac:dyDescent="0.35">
      <c r="F8" s="33"/>
      <c r="H8" s="34"/>
    </row>
    <row r="9" spans="1:8" x14ac:dyDescent="0.35">
      <c r="H9" s="35"/>
    </row>
    <row r="13" spans="1:8" x14ac:dyDescent="0.35">
      <c r="H13" s="33"/>
    </row>
    <row r="14" spans="1:8" x14ac:dyDescent="0.35">
      <c r="E14" s="36"/>
    </row>
  </sheetData>
  <mergeCells count="2">
    <mergeCell ref="B1:H1"/>
    <mergeCell ref="A7:G7"/>
  </mergeCells>
  <pageMargins left="0.7" right="0.7" top="0.75" bottom="0.75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BE5D6"/>
  </sheetPr>
  <dimension ref="A1:O44"/>
  <sheetViews>
    <sheetView zoomScale="70" zoomScaleNormal="70" workbookViewId="0">
      <pane ySplit="3" topLeftCell="A21" activePane="bottomLeft" state="frozen"/>
      <selection pane="bottomLeft" activeCell="R8" sqref="R8"/>
    </sheetView>
  </sheetViews>
  <sheetFormatPr defaultColWidth="8.54296875" defaultRowHeight="14.5" x14ac:dyDescent="0.35"/>
  <cols>
    <col min="1" max="1" width="16.453125" bestFit="1" customWidth="1"/>
    <col min="2" max="2" width="32.54296875" customWidth="1"/>
    <col min="3" max="3" width="31.08984375" bestFit="1" customWidth="1"/>
    <col min="4" max="4" width="36.453125" bestFit="1" customWidth="1"/>
    <col min="5" max="5" width="20.08984375" bestFit="1" customWidth="1"/>
    <col min="6" max="6" width="76.453125" customWidth="1"/>
    <col min="7" max="7" width="22.453125" bestFit="1" customWidth="1"/>
    <col min="8" max="8" width="20" bestFit="1" customWidth="1"/>
    <col min="9" max="9" width="23.453125" customWidth="1"/>
    <col min="10" max="13" width="13.90625" bestFit="1" customWidth="1"/>
    <col min="14" max="14" width="14.90625" bestFit="1" customWidth="1"/>
    <col min="15" max="15" width="13.90625" bestFit="1" customWidth="1"/>
  </cols>
  <sheetData>
    <row r="1" spans="1:15" ht="62.25" customHeight="1" x14ac:dyDescent="0.35">
      <c r="A1" s="103" t="s">
        <v>152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5.75" customHeight="1" x14ac:dyDescent="0.35">
      <c r="A2" s="104" t="s">
        <v>23</v>
      </c>
      <c r="B2" s="104" t="s">
        <v>24</v>
      </c>
      <c r="C2" s="104" t="s">
        <v>25</v>
      </c>
      <c r="D2" s="104" t="s">
        <v>26</v>
      </c>
      <c r="E2" s="104" t="s">
        <v>27</v>
      </c>
      <c r="F2" s="104" t="s">
        <v>28</v>
      </c>
      <c r="G2" s="104" t="s">
        <v>153</v>
      </c>
      <c r="H2" s="104" t="s">
        <v>154</v>
      </c>
      <c r="I2" s="104" t="s">
        <v>307</v>
      </c>
      <c r="J2" s="105" t="s">
        <v>33</v>
      </c>
      <c r="K2" s="105"/>
      <c r="L2" s="105" t="s">
        <v>34</v>
      </c>
      <c r="M2" s="105"/>
      <c r="N2" s="105" t="s">
        <v>35</v>
      </c>
      <c r="O2" s="105"/>
    </row>
    <row r="3" spans="1:15" ht="38.25" customHeight="1" x14ac:dyDescent="0.35">
      <c r="A3" s="104"/>
      <c r="B3" s="104"/>
      <c r="C3" s="104"/>
      <c r="D3" s="104"/>
      <c r="E3" s="104"/>
      <c r="F3" s="104"/>
      <c r="G3" s="104"/>
      <c r="H3" s="104"/>
      <c r="I3" s="104"/>
      <c r="J3" s="37" t="s">
        <v>155</v>
      </c>
      <c r="K3" s="37" t="s">
        <v>156</v>
      </c>
      <c r="L3" s="37" t="s">
        <v>155</v>
      </c>
      <c r="M3" s="37" t="s">
        <v>156</v>
      </c>
      <c r="N3" s="37" t="s">
        <v>157</v>
      </c>
      <c r="O3" s="37" t="s">
        <v>158</v>
      </c>
    </row>
    <row r="4" spans="1:15" ht="46.5" x14ac:dyDescent="0.35">
      <c r="A4" s="38" t="s">
        <v>159</v>
      </c>
      <c r="B4" s="31" t="s">
        <v>160</v>
      </c>
      <c r="C4" s="18" t="s">
        <v>41</v>
      </c>
      <c r="D4" s="20" t="s">
        <v>161</v>
      </c>
      <c r="E4" s="30" t="s">
        <v>162</v>
      </c>
      <c r="F4" s="20" t="s">
        <v>163</v>
      </c>
      <c r="G4" s="24">
        <v>9811341.6400000006</v>
      </c>
      <c r="H4" s="24">
        <v>9811341.6400000006</v>
      </c>
      <c r="I4" s="24"/>
      <c r="J4" s="101">
        <v>45292</v>
      </c>
      <c r="K4" s="101">
        <v>45657</v>
      </c>
      <c r="L4" s="101">
        <v>45658</v>
      </c>
      <c r="M4" s="101">
        <v>46387</v>
      </c>
      <c r="N4" s="101">
        <v>46388</v>
      </c>
      <c r="O4" s="101">
        <v>47483</v>
      </c>
    </row>
    <row r="5" spans="1:15" ht="15.5" x14ac:dyDescent="0.35">
      <c r="A5" s="38" t="s">
        <v>164</v>
      </c>
      <c r="B5" s="31" t="s">
        <v>165</v>
      </c>
      <c r="C5" s="18" t="s">
        <v>41</v>
      </c>
      <c r="D5" s="20" t="s">
        <v>161</v>
      </c>
      <c r="E5" s="30" t="s">
        <v>166</v>
      </c>
      <c r="F5" s="20" t="s">
        <v>167</v>
      </c>
      <c r="G5" s="24">
        <v>7262210.46</v>
      </c>
      <c r="H5" s="24">
        <v>7262210.46</v>
      </c>
      <c r="I5" s="24"/>
      <c r="J5" s="101">
        <v>45292</v>
      </c>
      <c r="K5" s="101">
        <v>45657</v>
      </c>
      <c r="L5" s="101">
        <v>45658</v>
      </c>
      <c r="M5" s="101">
        <v>46387</v>
      </c>
      <c r="N5" s="101">
        <v>46388</v>
      </c>
      <c r="O5" s="101">
        <v>47483</v>
      </c>
    </row>
    <row r="6" spans="1:15" ht="31" x14ac:dyDescent="0.35">
      <c r="A6" s="38" t="s">
        <v>168</v>
      </c>
      <c r="B6" s="31" t="s">
        <v>169</v>
      </c>
      <c r="C6" s="18" t="s">
        <v>41</v>
      </c>
      <c r="D6" s="20" t="s">
        <v>161</v>
      </c>
      <c r="E6" s="30" t="s">
        <v>170</v>
      </c>
      <c r="F6" s="20" t="s">
        <v>171</v>
      </c>
      <c r="G6" s="24">
        <v>11479269.699999999</v>
      </c>
      <c r="H6" s="24">
        <v>11479269.699999999</v>
      </c>
      <c r="I6" s="24"/>
      <c r="J6" s="101">
        <v>45658</v>
      </c>
      <c r="K6" s="101">
        <v>45809</v>
      </c>
      <c r="L6" s="101">
        <v>45809</v>
      </c>
      <c r="M6" s="101">
        <v>46022</v>
      </c>
      <c r="N6" s="101">
        <v>46022</v>
      </c>
      <c r="O6" s="101">
        <v>47483</v>
      </c>
    </row>
    <row r="7" spans="1:15" ht="30" customHeight="1" x14ac:dyDescent="0.35">
      <c r="A7" s="38" t="s">
        <v>172</v>
      </c>
      <c r="B7" s="31" t="s">
        <v>173</v>
      </c>
      <c r="C7" s="18" t="s">
        <v>41</v>
      </c>
      <c r="D7" s="20" t="s">
        <v>53</v>
      </c>
      <c r="E7" s="30" t="s">
        <v>86</v>
      </c>
      <c r="F7" s="20" t="s">
        <v>174</v>
      </c>
      <c r="G7" s="24">
        <v>39000000</v>
      </c>
      <c r="H7" s="24">
        <v>9000000</v>
      </c>
      <c r="I7" s="24">
        <v>30000000</v>
      </c>
      <c r="J7" s="101">
        <v>45292</v>
      </c>
      <c r="K7" s="101">
        <v>45657</v>
      </c>
      <c r="L7" s="101">
        <v>45580</v>
      </c>
      <c r="M7" s="101">
        <v>46568</v>
      </c>
      <c r="N7" s="101">
        <v>46569</v>
      </c>
      <c r="O7" s="101">
        <v>47483</v>
      </c>
    </row>
    <row r="8" spans="1:15" ht="46.5" x14ac:dyDescent="0.35">
      <c r="A8" s="38" t="s">
        <v>175</v>
      </c>
      <c r="B8" s="31" t="s">
        <v>176</v>
      </c>
      <c r="C8" s="20" t="s">
        <v>177</v>
      </c>
      <c r="D8" s="20" t="s">
        <v>178</v>
      </c>
      <c r="E8" s="20" t="s">
        <v>309</v>
      </c>
      <c r="F8" s="20" t="s">
        <v>179</v>
      </c>
      <c r="G8" s="24">
        <v>14717012.449999999</v>
      </c>
      <c r="H8" s="24">
        <v>14717012.449999999</v>
      </c>
      <c r="I8" s="24"/>
      <c r="J8" s="101">
        <v>45292</v>
      </c>
      <c r="K8" s="101">
        <v>45473</v>
      </c>
      <c r="L8" s="101">
        <v>45323</v>
      </c>
      <c r="M8" s="101">
        <v>46295</v>
      </c>
      <c r="N8" s="101">
        <v>45323</v>
      </c>
      <c r="O8" s="101">
        <v>46387</v>
      </c>
    </row>
    <row r="9" spans="1:15" ht="31" x14ac:dyDescent="0.35">
      <c r="A9" s="38" t="s">
        <v>180</v>
      </c>
      <c r="B9" s="31" t="s">
        <v>181</v>
      </c>
      <c r="C9" s="20" t="s">
        <v>177</v>
      </c>
      <c r="D9" s="20" t="s">
        <v>178</v>
      </c>
      <c r="E9" s="20" t="s">
        <v>309</v>
      </c>
      <c r="F9" s="20" t="s">
        <v>182</v>
      </c>
      <c r="G9" s="24">
        <v>1962268.33</v>
      </c>
      <c r="H9" s="24">
        <v>1962268.33</v>
      </c>
      <c r="I9" s="24"/>
      <c r="J9" s="101">
        <v>45413</v>
      </c>
      <c r="K9" s="101">
        <v>45901</v>
      </c>
      <c r="L9" s="101">
        <v>46023</v>
      </c>
      <c r="M9" s="101">
        <v>46357</v>
      </c>
      <c r="N9" s="101">
        <v>46388</v>
      </c>
      <c r="O9" s="101">
        <v>47453</v>
      </c>
    </row>
    <row r="10" spans="1:15" ht="61.5" customHeight="1" x14ac:dyDescent="0.35">
      <c r="A10" s="38" t="s">
        <v>183</v>
      </c>
      <c r="B10" s="31" t="s">
        <v>184</v>
      </c>
      <c r="C10" s="20" t="s">
        <v>177</v>
      </c>
      <c r="D10" s="20" t="s">
        <v>178</v>
      </c>
      <c r="E10" s="20" t="s">
        <v>309</v>
      </c>
      <c r="F10" s="20" t="s">
        <v>185</v>
      </c>
      <c r="G10" s="24">
        <v>14717012.460000001</v>
      </c>
      <c r="H10" s="24">
        <v>14717012.460000001</v>
      </c>
      <c r="I10" s="24"/>
      <c r="J10" s="101">
        <v>45047</v>
      </c>
      <c r="K10" s="101">
        <v>45444</v>
      </c>
      <c r="L10" s="101">
        <v>45292</v>
      </c>
      <c r="M10" s="101">
        <v>45627</v>
      </c>
      <c r="N10" s="101">
        <v>45658</v>
      </c>
      <c r="O10" s="101">
        <v>47088</v>
      </c>
    </row>
    <row r="11" spans="1:15" ht="46.5" x14ac:dyDescent="0.35">
      <c r="A11" s="38" t="s">
        <v>186</v>
      </c>
      <c r="B11" s="31" t="s">
        <v>184</v>
      </c>
      <c r="C11" s="20" t="s">
        <v>177</v>
      </c>
      <c r="D11" s="20" t="s">
        <v>178</v>
      </c>
      <c r="E11" s="20" t="s">
        <v>309</v>
      </c>
      <c r="F11" s="20" t="s">
        <v>187</v>
      </c>
      <c r="G11" s="24">
        <v>3924536.66</v>
      </c>
      <c r="H11" s="24">
        <v>3924536.66</v>
      </c>
      <c r="I11" s="24"/>
      <c r="J11" s="101">
        <v>45413</v>
      </c>
      <c r="K11" s="101">
        <v>45901</v>
      </c>
      <c r="L11" s="101">
        <v>46023</v>
      </c>
      <c r="M11" s="101">
        <v>46357</v>
      </c>
      <c r="N11" s="101">
        <v>46388</v>
      </c>
      <c r="O11" s="101">
        <v>47453</v>
      </c>
    </row>
    <row r="12" spans="1:15" ht="31" x14ac:dyDescent="0.35">
      <c r="A12" s="38" t="s">
        <v>188</v>
      </c>
      <c r="B12" s="31" t="s">
        <v>173</v>
      </c>
      <c r="C12" s="20" t="s">
        <v>177</v>
      </c>
      <c r="D12" s="20" t="s">
        <v>178</v>
      </c>
      <c r="E12" s="20" t="s">
        <v>309</v>
      </c>
      <c r="F12" s="20" t="s">
        <v>189</v>
      </c>
      <c r="G12" s="24">
        <v>1471701.25</v>
      </c>
      <c r="H12" s="24">
        <v>1471701.25</v>
      </c>
      <c r="I12" s="24"/>
      <c r="J12" s="101">
        <v>45413</v>
      </c>
      <c r="K12" s="101">
        <v>45627</v>
      </c>
      <c r="L12" s="101">
        <v>45444</v>
      </c>
      <c r="M12" s="101">
        <v>45717</v>
      </c>
      <c r="N12" s="101">
        <v>45658</v>
      </c>
      <c r="O12" s="101">
        <v>46357</v>
      </c>
    </row>
    <row r="13" spans="1:15" ht="31" x14ac:dyDescent="0.35">
      <c r="A13" s="38" t="s">
        <v>190</v>
      </c>
      <c r="B13" s="31" t="s">
        <v>173</v>
      </c>
      <c r="C13" s="20" t="s">
        <v>177</v>
      </c>
      <c r="D13" s="20" t="s">
        <v>178</v>
      </c>
      <c r="E13" s="20" t="s">
        <v>309</v>
      </c>
      <c r="F13" s="20" t="s">
        <v>191</v>
      </c>
      <c r="G13" s="24">
        <v>14717012.449999999</v>
      </c>
      <c r="H13" s="24">
        <v>14717012.449999999</v>
      </c>
      <c r="I13" s="24"/>
      <c r="J13" s="101">
        <v>45352</v>
      </c>
      <c r="K13" s="101">
        <v>45658</v>
      </c>
      <c r="L13" s="101">
        <v>45536</v>
      </c>
      <c r="M13" s="101">
        <v>45809</v>
      </c>
      <c r="N13" s="101">
        <v>45839</v>
      </c>
      <c r="O13" s="101">
        <v>47118</v>
      </c>
    </row>
    <row r="14" spans="1:15" ht="31" x14ac:dyDescent="0.35">
      <c r="A14" s="38" t="s">
        <v>192</v>
      </c>
      <c r="B14" s="31" t="s">
        <v>173</v>
      </c>
      <c r="C14" s="20" t="s">
        <v>193</v>
      </c>
      <c r="D14" s="20" t="s">
        <v>194</v>
      </c>
      <c r="E14" s="20" t="s">
        <v>309</v>
      </c>
      <c r="F14" s="20" t="s">
        <v>195</v>
      </c>
      <c r="G14" s="24">
        <v>7260392.8099999996</v>
      </c>
      <c r="H14" s="24">
        <v>7260392.8099999996</v>
      </c>
      <c r="I14" s="24"/>
      <c r="J14" s="101">
        <v>45292</v>
      </c>
      <c r="K14" s="101">
        <v>45657</v>
      </c>
      <c r="L14" s="101">
        <v>45658</v>
      </c>
      <c r="M14" s="101">
        <v>45838</v>
      </c>
      <c r="N14" s="101">
        <v>45839</v>
      </c>
      <c r="O14" s="101">
        <v>47483</v>
      </c>
    </row>
    <row r="15" spans="1:15" ht="31" x14ac:dyDescent="0.35">
      <c r="A15" s="38" t="s">
        <v>196</v>
      </c>
      <c r="B15" s="31" t="s">
        <v>197</v>
      </c>
      <c r="C15" s="20" t="s">
        <v>193</v>
      </c>
      <c r="D15" s="20" t="s">
        <v>198</v>
      </c>
      <c r="E15" s="20" t="s">
        <v>309</v>
      </c>
      <c r="F15" s="20" t="s">
        <v>199</v>
      </c>
      <c r="G15" s="24">
        <v>494170.8</v>
      </c>
      <c r="H15" s="24">
        <v>494170.8</v>
      </c>
      <c r="I15" s="24"/>
      <c r="J15" s="101">
        <v>45292</v>
      </c>
      <c r="K15" s="101">
        <v>45657</v>
      </c>
      <c r="L15" s="101">
        <v>45658</v>
      </c>
      <c r="M15" s="101">
        <v>45838</v>
      </c>
      <c r="N15" s="101">
        <v>45839</v>
      </c>
      <c r="O15" s="101">
        <v>46387</v>
      </c>
    </row>
    <row r="16" spans="1:15" ht="31" x14ac:dyDescent="0.35">
      <c r="A16" s="38" t="s">
        <v>200</v>
      </c>
      <c r="B16" s="31" t="s">
        <v>197</v>
      </c>
      <c r="C16" s="20" t="s">
        <v>193</v>
      </c>
      <c r="D16" s="20" t="s">
        <v>198</v>
      </c>
      <c r="E16" s="20" t="s">
        <v>309</v>
      </c>
      <c r="F16" s="20" t="s">
        <v>201</v>
      </c>
      <c r="G16" s="24">
        <v>1275474.4099999999</v>
      </c>
      <c r="H16" s="24">
        <v>1275474.4099999999</v>
      </c>
      <c r="I16" s="24"/>
      <c r="J16" s="101">
        <v>45536</v>
      </c>
      <c r="K16" s="101">
        <v>45657</v>
      </c>
      <c r="L16" s="101">
        <v>45658</v>
      </c>
      <c r="M16" s="101">
        <v>45838</v>
      </c>
      <c r="N16" s="101">
        <v>45839</v>
      </c>
      <c r="O16" s="101">
        <v>46752</v>
      </c>
    </row>
    <row r="17" spans="1:15" ht="46.5" x14ac:dyDescent="0.35">
      <c r="A17" s="38" t="s">
        <v>202</v>
      </c>
      <c r="B17" s="31" t="s">
        <v>203</v>
      </c>
      <c r="C17" s="20" t="s">
        <v>193</v>
      </c>
      <c r="D17" s="20" t="s">
        <v>198</v>
      </c>
      <c r="E17" s="20" t="s">
        <v>309</v>
      </c>
      <c r="F17" s="20" t="s">
        <v>204</v>
      </c>
      <c r="G17" s="24">
        <v>392453.67</v>
      </c>
      <c r="H17" s="24">
        <v>392453.67</v>
      </c>
      <c r="I17" s="24"/>
      <c r="J17" s="101">
        <v>45536</v>
      </c>
      <c r="K17" s="101">
        <v>45626</v>
      </c>
      <c r="L17" s="101">
        <v>45627</v>
      </c>
      <c r="M17" s="101">
        <v>45657</v>
      </c>
      <c r="N17" s="101">
        <v>45658</v>
      </c>
      <c r="O17" s="101">
        <v>46752</v>
      </c>
    </row>
    <row r="18" spans="1:15" ht="15.5" x14ac:dyDescent="0.35">
      <c r="A18" s="38" t="s">
        <v>205</v>
      </c>
      <c r="B18" s="31" t="s">
        <v>197</v>
      </c>
      <c r="C18" s="20" t="s">
        <v>193</v>
      </c>
      <c r="D18" s="20" t="s">
        <v>198</v>
      </c>
      <c r="E18" s="20" t="s">
        <v>309</v>
      </c>
      <c r="F18" s="20" t="s">
        <v>206</v>
      </c>
      <c r="G18" s="24">
        <v>3953203.29</v>
      </c>
      <c r="H18" s="24">
        <v>3953203.29</v>
      </c>
      <c r="I18" s="24"/>
      <c r="J18" s="101">
        <v>45292</v>
      </c>
      <c r="K18" s="101">
        <v>45473</v>
      </c>
      <c r="L18" s="101">
        <v>45474</v>
      </c>
      <c r="M18" s="101">
        <v>45565</v>
      </c>
      <c r="N18" s="101">
        <v>45658</v>
      </c>
      <c r="O18" s="101">
        <v>46387</v>
      </c>
    </row>
    <row r="19" spans="1:15" ht="15.5" x14ac:dyDescent="0.35">
      <c r="A19" s="38" t="s">
        <v>207</v>
      </c>
      <c r="B19" s="31" t="s">
        <v>197</v>
      </c>
      <c r="C19" s="20" t="s">
        <v>193</v>
      </c>
      <c r="D19" s="20" t="s">
        <v>198</v>
      </c>
      <c r="E19" s="20" t="s">
        <v>309</v>
      </c>
      <c r="F19" s="20" t="s">
        <v>208</v>
      </c>
      <c r="G19" s="24">
        <v>416780.83</v>
      </c>
      <c r="H19" s="24">
        <v>416780.83</v>
      </c>
      <c r="I19" s="24"/>
      <c r="J19" s="101">
        <v>45292</v>
      </c>
      <c r="K19" s="101">
        <v>45473</v>
      </c>
      <c r="L19" s="101">
        <v>45474</v>
      </c>
      <c r="M19" s="101">
        <v>45565</v>
      </c>
      <c r="N19" s="101">
        <v>45566</v>
      </c>
      <c r="O19" s="101">
        <v>46022</v>
      </c>
    </row>
    <row r="20" spans="1:15" ht="31" x14ac:dyDescent="0.35">
      <c r="A20" s="38" t="s">
        <v>209</v>
      </c>
      <c r="B20" s="31" t="s">
        <v>210</v>
      </c>
      <c r="C20" s="20" t="s">
        <v>193</v>
      </c>
      <c r="D20" s="20" t="s">
        <v>194</v>
      </c>
      <c r="E20" s="20" t="s">
        <v>309</v>
      </c>
      <c r="F20" s="20" t="s">
        <v>211</v>
      </c>
      <c r="G20" s="24">
        <v>392453.67</v>
      </c>
      <c r="H20" s="24">
        <v>392453.67</v>
      </c>
      <c r="I20" s="24"/>
      <c r="J20" s="101">
        <v>45566</v>
      </c>
      <c r="K20" s="101">
        <v>45626</v>
      </c>
      <c r="L20" s="101">
        <v>45627</v>
      </c>
      <c r="M20" s="101">
        <v>45657</v>
      </c>
      <c r="N20" s="101">
        <v>45658</v>
      </c>
      <c r="O20" s="101">
        <v>46752</v>
      </c>
    </row>
    <row r="21" spans="1:15" ht="31" x14ac:dyDescent="0.35">
      <c r="A21" s="38" t="s">
        <v>212</v>
      </c>
      <c r="B21" s="31" t="s">
        <v>210</v>
      </c>
      <c r="C21" s="20" t="s">
        <v>193</v>
      </c>
      <c r="D21" s="20" t="s">
        <v>198</v>
      </c>
      <c r="E21" s="20" t="s">
        <v>309</v>
      </c>
      <c r="F21" s="20" t="s">
        <v>213</v>
      </c>
      <c r="G21" s="24">
        <v>686793.92</v>
      </c>
      <c r="H21" s="24">
        <v>686793.92</v>
      </c>
      <c r="I21" s="24"/>
      <c r="J21" s="101">
        <v>45292</v>
      </c>
      <c r="K21" s="101">
        <v>45657</v>
      </c>
      <c r="L21" s="101">
        <v>45658</v>
      </c>
      <c r="M21" s="101">
        <v>45838</v>
      </c>
      <c r="N21" s="101">
        <v>45839</v>
      </c>
      <c r="O21" s="101">
        <v>47118</v>
      </c>
    </row>
    <row r="22" spans="1:15" ht="31" x14ac:dyDescent="0.35">
      <c r="A22" s="38" t="s">
        <v>214</v>
      </c>
      <c r="B22" s="31" t="s">
        <v>173</v>
      </c>
      <c r="C22" s="20" t="s">
        <v>177</v>
      </c>
      <c r="D22" s="20" t="s">
        <v>215</v>
      </c>
      <c r="E22" s="20" t="s">
        <v>309</v>
      </c>
      <c r="F22" s="20" t="s">
        <v>216</v>
      </c>
      <c r="G22" s="24">
        <v>147170.12</v>
      </c>
      <c r="H22" s="24">
        <v>147170.12</v>
      </c>
      <c r="I22" s="24"/>
      <c r="J22" s="101">
        <v>45292</v>
      </c>
      <c r="K22" s="101">
        <v>45412</v>
      </c>
      <c r="L22" s="101">
        <v>45413</v>
      </c>
      <c r="M22" s="101">
        <v>45473</v>
      </c>
      <c r="N22" s="101">
        <v>45474</v>
      </c>
      <c r="O22" s="101">
        <v>46022</v>
      </c>
    </row>
    <row r="23" spans="1:15" ht="31" x14ac:dyDescent="0.35">
      <c r="A23" s="38" t="s">
        <v>217</v>
      </c>
      <c r="B23" s="31" t="s">
        <v>173</v>
      </c>
      <c r="C23" s="20" t="s">
        <v>177</v>
      </c>
      <c r="D23" s="20" t="s">
        <v>215</v>
      </c>
      <c r="E23" s="20" t="s">
        <v>309</v>
      </c>
      <c r="F23" s="20" t="s">
        <v>218</v>
      </c>
      <c r="G23" s="24">
        <v>581518.76</v>
      </c>
      <c r="H23" s="24">
        <v>581518.76</v>
      </c>
      <c r="I23" s="24"/>
      <c r="J23" s="101">
        <v>45536</v>
      </c>
      <c r="K23" s="101">
        <v>45626</v>
      </c>
      <c r="L23" s="101">
        <v>45627</v>
      </c>
      <c r="M23" s="101">
        <v>45838</v>
      </c>
      <c r="N23" s="101">
        <v>45870</v>
      </c>
      <c r="O23" s="101">
        <v>46387</v>
      </c>
    </row>
    <row r="24" spans="1:15" ht="46.5" x14ac:dyDescent="0.35">
      <c r="A24" s="38" t="s">
        <v>219</v>
      </c>
      <c r="B24" s="31" t="s">
        <v>173</v>
      </c>
      <c r="C24" s="20" t="s">
        <v>177</v>
      </c>
      <c r="D24" s="20" t="s">
        <v>215</v>
      </c>
      <c r="E24" s="20" t="s">
        <v>309</v>
      </c>
      <c r="F24" s="20" t="s">
        <v>220</v>
      </c>
      <c r="G24" s="24">
        <v>183351.44</v>
      </c>
      <c r="H24" s="24">
        <v>183351.44</v>
      </c>
      <c r="I24" s="24"/>
      <c r="J24" s="101">
        <v>45536</v>
      </c>
      <c r="K24" s="101">
        <v>45626</v>
      </c>
      <c r="L24" s="101">
        <v>45627</v>
      </c>
      <c r="M24" s="101">
        <v>45838</v>
      </c>
      <c r="N24" s="101">
        <v>45870</v>
      </c>
      <c r="O24" s="101">
        <v>46387</v>
      </c>
    </row>
    <row r="25" spans="1:15" ht="24" customHeight="1" x14ac:dyDescent="0.35">
      <c r="A25" s="38" t="s">
        <v>221</v>
      </c>
      <c r="B25" s="31" t="s">
        <v>173</v>
      </c>
      <c r="C25" s="20" t="s">
        <v>177</v>
      </c>
      <c r="D25" s="20" t="s">
        <v>215</v>
      </c>
      <c r="E25" s="20" t="s">
        <v>309</v>
      </c>
      <c r="F25" s="31" t="s">
        <v>222</v>
      </c>
      <c r="G25" s="24">
        <v>2521929.25</v>
      </c>
      <c r="H25" s="24">
        <v>2521929.25</v>
      </c>
      <c r="I25" s="24"/>
      <c r="J25" s="101">
        <v>45292</v>
      </c>
      <c r="K25" s="101">
        <v>45443</v>
      </c>
      <c r="L25" s="101">
        <v>45444</v>
      </c>
      <c r="M25" s="101">
        <v>45596</v>
      </c>
      <c r="N25" s="101">
        <v>45597</v>
      </c>
      <c r="O25" s="101">
        <v>46387</v>
      </c>
    </row>
    <row r="26" spans="1:15" ht="31" x14ac:dyDescent="0.35">
      <c r="A26" s="38" t="s">
        <v>223</v>
      </c>
      <c r="B26" s="31" t="s">
        <v>224</v>
      </c>
      <c r="C26" s="20" t="s">
        <v>225</v>
      </c>
      <c r="D26" s="20" t="s">
        <v>226</v>
      </c>
      <c r="E26" s="20" t="s">
        <v>309</v>
      </c>
      <c r="F26" s="20" t="s">
        <v>227</v>
      </c>
      <c r="G26" s="24">
        <v>294340.25</v>
      </c>
      <c r="H26" s="24">
        <v>294340.25</v>
      </c>
      <c r="I26" s="24"/>
      <c r="J26" s="101">
        <v>45536</v>
      </c>
      <c r="K26" s="101">
        <v>45626</v>
      </c>
      <c r="L26" s="101">
        <v>45627</v>
      </c>
      <c r="M26" s="101">
        <v>47118</v>
      </c>
      <c r="N26" s="101">
        <v>45658</v>
      </c>
      <c r="O26" s="101">
        <v>47483</v>
      </c>
    </row>
    <row r="27" spans="1:15" ht="31" x14ac:dyDescent="0.35">
      <c r="A27" s="38" t="s">
        <v>228</v>
      </c>
      <c r="B27" s="31" t="s">
        <v>173</v>
      </c>
      <c r="C27" s="20" t="s">
        <v>225</v>
      </c>
      <c r="D27" s="20" t="s">
        <v>226</v>
      </c>
      <c r="E27" s="20" t="s">
        <v>309</v>
      </c>
      <c r="F27" s="20" t="s">
        <v>229</v>
      </c>
      <c r="G27" s="24">
        <v>7643471.3300000001</v>
      </c>
      <c r="H27" s="24">
        <v>7643471.3300000001</v>
      </c>
      <c r="I27" s="24"/>
      <c r="J27" s="101">
        <v>45505</v>
      </c>
      <c r="K27" s="101">
        <v>45626</v>
      </c>
      <c r="L27" s="101">
        <v>45627</v>
      </c>
      <c r="M27" s="101">
        <v>47118</v>
      </c>
      <c r="N27" s="101">
        <v>45658</v>
      </c>
      <c r="O27" s="101">
        <v>47118</v>
      </c>
    </row>
    <row r="28" spans="1:15" ht="31" x14ac:dyDescent="0.35">
      <c r="A28" s="38" t="s">
        <v>230</v>
      </c>
      <c r="B28" s="31" t="s">
        <v>173</v>
      </c>
      <c r="C28" s="20" t="s">
        <v>225</v>
      </c>
      <c r="D28" s="20" t="s">
        <v>226</v>
      </c>
      <c r="E28" s="20" t="s">
        <v>309</v>
      </c>
      <c r="F28" s="20" t="s">
        <v>231</v>
      </c>
      <c r="G28" s="24">
        <v>6384131.1799999997</v>
      </c>
      <c r="H28" s="24">
        <v>6384131.1799999997</v>
      </c>
      <c r="I28" s="24"/>
      <c r="J28" s="101">
        <v>45505</v>
      </c>
      <c r="K28" s="101">
        <v>45626</v>
      </c>
      <c r="L28" s="101">
        <v>45627</v>
      </c>
      <c r="M28" s="101">
        <v>47118</v>
      </c>
      <c r="N28" s="101">
        <v>45505</v>
      </c>
      <c r="O28" s="101">
        <v>47118</v>
      </c>
    </row>
    <row r="29" spans="1:15" ht="25.5" customHeight="1" x14ac:dyDescent="0.35">
      <c r="A29" s="38" t="s">
        <v>232</v>
      </c>
      <c r="B29" s="31" t="s">
        <v>173</v>
      </c>
      <c r="C29" s="20" t="s">
        <v>225</v>
      </c>
      <c r="D29" s="20" t="s">
        <v>226</v>
      </c>
      <c r="E29" s="20" t="s">
        <v>309</v>
      </c>
      <c r="F29" s="20" t="s">
        <v>233</v>
      </c>
      <c r="G29" s="24">
        <v>2452835.41</v>
      </c>
      <c r="H29" s="24">
        <v>2452835.41</v>
      </c>
      <c r="I29" s="24"/>
      <c r="J29" s="101">
        <v>45352</v>
      </c>
      <c r="K29" s="101">
        <v>45504</v>
      </c>
      <c r="L29" s="101">
        <v>45474</v>
      </c>
      <c r="M29" s="101">
        <v>47118</v>
      </c>
      <c r="N29" s="101">
        <v>45505</v>
      </c>
      <c r="O29" s="101">
        <v>47118</v>
      </c>
    </row>
    <row r="30" spans="1:15" ht="46.5" x14ac:dyDescent="0.35">
      <c r="A30" s="38" t="s">
        <v>234</v>
      </c>
      <c r="B30" s="31" t="s">
        <v>173</v>
      </c>
      <c r="C30" s="20" t="s">
        <v>225</v>
      </c>
      <c r="D30" s="20" t="s">
        <v>226</v>
      </c>
      <c r="E30" s="20" t="s">
        <v>309</v>
      </c>
      <c r="F30" s="31" t="s">
        <v>235</v>
      </c>
      <c r="G30" s="24">
        <v>9558481.6600000001</v>
      </c>
      <c r="H30" s="24">
        <v>9558481.6600000001</v>
      </c>
      <c r="I30" s="24"/>
      <c r="J30" s="101">
        <v>45505</v>
      </c>
      <c r="K30" s="101">
        <v>45626</v>
      </c>
      <c r="L30" s="101">
        <v>45627</v>
      </c>
      <c r="M30" s="101">
        <v>47118</v>
      </c>
      <c r="N30" s="101">
        <v>45658</v>
      </c>
      <c r="O30" s="101">
        <v>47483</v>
      </c>
    </row>
    <row r="31" spans="1:15" ht="26.25" customHeight="1" x14ac:dyDescent="0.35">
      <c r="A31" s="38" t="s">
        <v>236</v>
      </c>
      <c r="B31" s="31" t="s">
        <v>173</v>
      </c>
      <c r="C31" s="20" t="s">
        <v>237</v>
      </c>
      <c r="D31" s="20" t="s">
        <v>238</v>
      </c>
      <c r="E31" s="20" t="s">
        <v>309</v>
      </c>
      <c r="F31" s="20" t="s">
        <v>239</v>
      </c>
      <c r="G31" s="24">
        <v>6867939.1500000004</v>
      </c>
      <c r="H31" s="24">
        <v>6867939.1500000004</v>
      </c>
      <c r="I31" s="24"/>
      <c r="J31" s="101">
        <v>45505</v>
      </c>
      <c r="K31" s="101">
        <v>45626</v>
      </c>
      <c r="L31" s="101">
        <v>45627</v>
      </c>
      <c r="M31" s="101">
        <v>47118</v>
      </c>
      <c r="N31" s="101">
        <v>45658</v>
      </c>
      <c r="O31" s="101">
        <v>47483</v>
      </c>
    </row>
    <row r="32" spans="1:15" ht="31" x14ac:dyDescent="0.35">
      <c r="A32" s="38" t="s">
        <v>240</v>
      </c>
      <c r="B32" s="31" t="s">
        <v>241</v>
      </c>
      <c r="C32" s="20" t="s">
        <v>237</v>
      </c>
      <c r="D32" s="20" t="s">
        <v>238</v>
      </c>
      <c r="E32" s="20" t="s">
        <v>309</v>
      </c>
      <c r="F32" s="20" t="s">
        <v>242</v>
      </c>
      <c r="G32" s="24">
        <v>3000000</v>
      </c>
      <c r="H32" s="24">
        <v>3000000</v>
      </c>
      <c r="I32" s="24"/>
      <c r="J32" s="101">
        <v>45292</v>
      </c>
      <c r="K32" s="101">
        <v>45473</v>
      </c>
      <c r="L32" s="101">
        <v>45658</v>
      </c>
      <c r="M32" s="101">
        <v>46387</v>
      </c>
      <c r="N32" s="101">
        <v>46388</v>
      </c>
      <c r="O32" s="101">
        <v>46752</v>
      </c>
    </row>
    <row r="33" spans="1:15" ht="31" x14ac:dyDescent="0.35">
      <c r="A33" s="38" t="s">
        <v>243</v>
      </c>
      <c r="B33" s="31" t="s">
        <v>173</v>
      </c>
      <c r="C33" s="20" t="s">
        <v>237</v>
      </c>
      <c r="D33" s="20" t="s">
        <v>238</v>
      </c>
      <c r="E33" s="20" t="s">
        <v>309</v>
      </c>
      <c r="F33" s="20" t="s">
        <v>244</v>
      </c>
      <c r="G33" s="24">
        <v>500000</v>
      </c>
      <c r="H33" s="24">
        <v>500000</v>
      </c>
      <c r="I33" s="24"/>
      <c r="J33" s="101">
        <v>45292</v>
      </c>
      <c r="K33" s="101">
        <v>45473</v>
      </c>
      <c r="L33" s="101">
        <v>45474</v>
      </c>
      <c r="M33" s="101">
        <v>45657</v>
      </c>
      <c r="N33" s="101">
        <v>45658</v>
      </c>
      <c r="O33" s="101">
        <v>46387</v>
      </c>
    </row>
    <row r="34" spans="1:15" ht="31" x14ac:dyDescent="0.35">
      <c r="A34" s="38" t="s">
        <v>245</v>
      </c>
      <c r="B34" s="31" t="s">
        <v>246</v>
      </c>
      <c r="C34" s="20" t="s">
        <v>143</v>
      </c>
      <c r="D34" s="20" t="s">
        <v>247</v>
      </c>
      <c r="E34" s="20" t="s">
        <v>309</v>
      </c>
      <c r="F34" s="20" t="s">
        <v>248</v>
      </c>
      <c r="G34" s="24">
        <v>1000000</v>
      </c>
      <c r="H34" s="24">
        <v>1000000</v>
      </c>
      <c r="I34" s="24"/>
      <c r="J34" s="101">
        <v>45505</v>
      </c>
      <c r="K34" s="101">
        <v>45613</v>
      </c>
      <c r="L34" s="101">
        <v>45614</v>
      </c>
      <c r="M34" s="101">
        <v>45731</v>
      </c>
      <c r="N34" s="101">
        <v>45717</v>
      </c>
      <c r="O34" s="101">
        <v>46022</v>
      </c>
    </row>
    <row r="35" spans="1:15" ht="31" x14ac:dyDescent="0.35">
      <c r="A35" s="38" t="s">
        <v>249</v>
      </c>
      <c r="B35" s="31" t="s">
        <v>246</v>
      </c>
      <c r="C35" s="20" t="s">
        <v>143</v>
      </c>
      <c r="D35" s="20" t="s">
        <v>247</v>
      </c>
      <c r="E35" s="20" t="s">
        <v>309</v>
      </c>
      <c r="F35" s="20" t="s">
        <v>250</v>
      </c>
      <c r="G35" s="24">
        <v>675300.11</v>
      </c>
      <c r="H35" s="24">
        <v>675300.11</v>
      </c>
      <c r="I35" s="24"/>
      <c r="J35" s="101">
        <v>45505</v>
      </c>
      <c r="K35" s="101">
        <v>45626</v>
      </c>
      <c r="L35" s="101">
        <v>45627</v>
      </c>
      <c r="M35" s="101">
        <v>45703</v>
      </c>
      <c r="N35" s="101">
        <v>45704</v>
      </c>
      <c r="O35" s="101">
        <v>46387</v>
      </c>
    </row>
    <row r="36" spans="1:15" ht="31" x14ac:dyDescent="0.35">
      <c r="A36" s="38" t="s">
        <v>251</v>
      </c>
      <c r="B36" s="31" t="s">
        <v>246</v>
      </c>
      <c r="C36" s="20" t="s">
        <v>143</v>
      </c>
      <c r="D36" s="20" t="s">
        <v>247</v>
      </c>
      <c r="E36" s="20" t="s">
        <v>309</v>
      </c>
      <c r="F36" s="31" t="s">
        <v>252</v>
      </c>
      <c r="G36" s="24">
        <v>1119645.6399999999</v>
      </c>
      <c r="H36" s="24">
        <v>1119645.6399999999</v>
      </c>
      <c r="I36" s="24"/>
      <c r="J36" s="101">
        <v>45505</v>
      </c>
      <c r="K36" s="101">
        <v>45607</v>
      </c>
      <c r="L36" s="101">
        <v>45608</v>
      </c>
      <c r="M36" s="101">
        <v>45703</v>
      </c>
      <c r="N36" s="101">
        <v>45338</v>
      </c>
      <c r="O36" s="101">
        <v>46022</v>
      </c>
    </row>
    <row r="37" spans="1:15" ht="31" x14ac:dyDescent="0.35">
      <c r="A37" s="38" t="s">
        <v>253</v>
      </c>
      <c r="B37" s="31" t="s">
        <v>246</v>
      </c>
      <c r="C37" s="20" t="s">
        <v>143</v>
      </c>
      <c r="D37" s="20" t="s">
        <v>247</v>
      </c>
      <c r="E37" s="20" t="s">
        <v>309</v>
      </c>
      <c r="F37" s="20" t="s">
        <v>254</v>
      </c>
      <c r="G37" s="24">
        <v>2995999.49</v>
      </c>
      <c r="H37" s="24">
        <v>2995999.49</v>
      </c>
      <c r="I37" s="24"/>
      <c r="J37" s="101">
        <v>45376</v>
      </c>
      <c r="K37" s="101">
        <v>45404</v>
      </c>
      <c r="L37" s="101">
        <v>45405</v>
      </c>
      <c r="M37" s="101">
        <v>45626</v>
      </c>
      <c r="N37" s="101">
        <v>45627</v>
      </c>
      <c r="O37" s="101">
        <v>46022</v>
      </c>
    </row>
    <row r="38" spans="1:15" ht="31" x14ac:dyDescent="0.35">
      <c r="A38" s="38" t="s">
        <v>255</v>
      </c>
      <c r="B38" s="31" t="s">
        <v>246</v>
      </c>
      <c r="C38" s="20" t="s">
        <v>143</v>
      </c>
      <c r="D38" s="20" t="s">
        <v>247</v>
      </c>
      <c r="E38" s="20" t="s">
        <v>309</v>
      </c>
      <c r="F38" s="20" t="s">
        <v>256</v>
      </c>
      <c r="G38" s="24">
        <v>1043247.26</v>
      </c>
      <c r="H38" s="24">
        <v>1043247.26</v>
      </c>
      <c r="I38" s="24"/>
      <c r="J38" s="101">
        <v>45505</v>
      </c>
      <c r="K38" s="101">
        <v>45626</v>
      </c>
      <c r="L38" s="101">
        <v>45627</v>
      </c>
      <c r="M38" s="101">
        <v>45672</v>
      </c>
      <c r="N38" s="101">
        <v>45673</v>
      </c>
      <c r="O38" s="101">
        <v>46387</v>
      </c>
    </row>
    <row r="39" spans="1:15" ht="31" x14ac:dyDescent="0.35">
      <c r="A39" s="38" t="s">
        <v>257</v>
      </c>
      <c r="B39" s="31" t="s">
        <v>246</v>
      </c>
      <c r="C39" s="20" t="s">
        <v>143</v>
      </c>
      <c r="D39" s="20" t="s">
        <v>247</v>
      </c>
      <c r="E39" s="20" t="s">
        <v>309</v>
      </c>
      <c r="F39" s="20" t="s">
        <v>258</v>
      </c>
      <c r="G39" s="24">
        <v>250000</v>
      </c>
      <c r="H39" s="24">
        <v>250000</v>
      </c>
      <c r="I39" s="24"/>
      <c r="J39" s="101">
        <v>45505</v>
      </c>
      <c r="K39" s="101">
        <v>45607</v>
      </c>
      <c r="L39" s="101">
        <v>45608</v>
      </c>
      <c r="M39" s="101">
        <v>45762</v>
      </c>
      <c r="N39" s="101">
        <v>45763</v>
      </c>
      <c r="O39" s="101">
        <v>46022</v>
      </c>
    </row>
    <row r="40" spans="1:15" ht="46.5" x14ac:dyDescent="0.35">
      <c r="A40" s="38" t="s">
        <v>259</v>
      </c>
      <c r="B40" s="31" t="s">
        <v>246</v>
      </c>
      <c r="C40" s="20" t="s">
        <v>143</v>
      </c>
      <c r="D40" s="20" t="s">
        <v>247</v>
      </c>
      <c r="E40" s="20" t="s">
        <v>309</v>
      </c>
      <c r="F40" s="31" t="s">
        <v>260</v>
      </c>
      <c r="G40" s="24">
        <v>2515807.5</v>
      </c>
      <c r="H40" s="24">
        <v>2515807.5</v>
      </c>
      <c r="I40" s="24"/>
      <c r="J40" s="101">
        <v>45425</v>
      </c>
      <c r="K40" s="101">
        <v>45447</v>
      </c>
      <c r="L40" s="101">
        <v>45566</v>
      </c>
      <c r="M40" s="101">
        <v>45611</v>
      </c>
      <c r="N40" s="101">
        <v>45627</v>
      </c>
      <c r="O40" s="101">
        <v>46022</v>
      </c>
    </row>
    <row r="41" spans="1:15" ht="15.5" x14ac:dyDescent="0.35">
      <c r="A41" s="38" t="s">
        <v>261</v>
      </c>
      <c r="B41" s="31" t="s">
        <v>173</v>
      </c>
      <c r="C41" s="18" t="s">
        <v>126</v>
      </c>
      <c r="D41" s="20" t="s">
        <v>127</v>
      </c>
      <c r="E41" s="30" t="s">
        <v>128</v>
      </c>
      <c r="F41" s="20" t="s">
        <v>262</v>
      </c>
      <c r="G41" s="24">
        <v>647749.68000000005</v>
      </c>
      <c r="H41" s="24">
        <v>647749.68000000005</v>
      </c>
      <c r="I41" s="24"/>
      <c r="J41" s="101">
        <v>45292</v>
      </c>
      <c r="K41" s="101">
        <v>45504</v>
      </c>
      <c r="L41" s="101">
        <v>45505</v>
      </c>
      <c r="M41" s="101">
        <v>45565</v>
      </c>
      <c r="N41" s="101">
        <v>45809</v>
      </c>
      <c r="O41" s="101">
        <v>47483</v>
      </c>
    </row>
    <row r="42" spans="1:15" ht="15.5" x14ac:dyDescent="0.35">
      <c r="G42" s="39">
        <f>SUM(G4:G41)</f>
        <v>184317007.03000003</v>
      </c>
      <c r="H42" s="39">
        <f>SUM(H4:H41)</f>
        <v>154317007.03</v>
      </c>
      <c r="I42" s="39">
        <f>SUM(I4:I41)</f>
        <v>30000000</v>
      </c>
    </row>
    <row r="43" spans="1:15" ht="36.75" customHeight="1" x14ac:dyDescent="0.35">
      <c r="A43" s="102" t="s">
        <v>305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</row>
    <row r="44" spans="1:15" x14ac:dyDescent="0.35">
      <c r="I44" s="98"/>
    </row>
  </sheetData>
  <mergeCells count="14">
    <mergeCell ref="A43:K4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M2"/>
    <mergeCell ref="N2:O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8CBAD"/>
    <pageSetUpPr fitToPage="1"/>
  </sheetPr>
  <dimension ref="A1:AMJ5"/>
  <sheetViews>
    <sheetView zoomScale="110" zoomScaleNormal="110" workbookViewId="0">
      <selection activeCell="F17" sqref="F17"/>
    </sheetView>
  </sheetViews>
  <sheetFormatPr defaultColWidth="8.90625" defaultRowHeight="14.5" x14ac:dyDescent="0.35"/>
  <cols>
    <col min="1" max="1" width="33.54296875" style="40" bestFit="1" customWidth="1"/>
    <col min="2" max="3" width="7.54296875" style="40" bestFit="1" customWidth="1"/>
    <col min="4" max="4" width="15.08984375" style="40" bestFit="1" customWidth="1"/>
    <col min="5" max="5" width="16.90625" style="40" bestFit="1" customWidth="1"/>
    <col min="6" max="10" width="18.08984375" style="40" bestFit="1" customWidth="1"/>
    <col min="11" max="11" width="19.453125" style="40" bestFit="1" customWidth="1"/>
    <col min="12" max="1024" width="8.90625" style="40"/>
  </cols>
  <sheetData>
    <row r="1" spans="1:1024" ht="38.25" customHeight="1" x14ac:dyDescent="0.35">
      <c r="A1" s="117" t="s">
        <v>263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024" ht="15.5" x14ac:dyDescent="0.35">
      <c r="A2" s="41"/>
      <c r="B2" s="42">
        <v>2023</v>
      </c>
      <c r="C2" s="42">
        <v>2024</v>
      </c>
      <c r="D2" s="42">
        <v>2025</v>
      </c>
      <c r="E2" s="42">
        <v>2026</v>
      </c>
      <c r="F2" s="42">
        <v>2027</v>
      </c>
      <c r="G2" s="42">
        <v>2028</v>
      </c>
      <c r="H2" s="42">
        <v>2029</v>
      </c>
      <c r="I2" s="42">
        <v>2030</v>
      </c>
      <c r="J2" s="42">
        <v>2031</v>
      </c>
      <c r="K2" s="42" t="s">
        <v>264</v>
      </c>
    </row>
    <row r="3" spans="1:1024" s="96" customFormat="1" ht="20.25" customHeight="1" x14ac:dyDescent="0.35">
      <c r="A3" s="91" t="s">
        <v>265</v>
      </c>
      <c r="B3" s="92">
        <v>0</v>
      </c>
      <c r="C3" s="92">
        <v>0</v>
      </c>
      <c r="D3" s="93">
        <v>915000</v>
      </c>
      <c r="E3" s="94">
        <v>7500483.8700000001</v>
      </c>
      <c r="F3" s="94">
        <v>35154516.130000003</v>
      </c>
      <c r="G3" s="94">
        <v>65625000</v>
      </c>
      <c r="H3" s="94">
        <v>71019020.25</v>
      </c>
      <c r="I3" s="94">
        <v>70048367.079999998</v>
      </c>
      <c r="J3" s="94">
        <v>43184346.82</v>
      </c>
      <c r="K3" s="92">
        <f>SUM(B3:J3)</f>
        <v>293446734.14999998</v>
      </c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5"/>
      <c r="JO3" s="95"/>
      <c r="JP3" s="95"/>
      <c r="JQ3" s="95"/>
      <c r="JR3" s="95"/>
      <c r="JS3" s="95"/>
      <c r="JT3" s="95"/>
      <c r="JU3" s="95"/>
      <c r="JV3" s="95"/>
      <c r="JW3" s="95"/>
      <c r="JX3" s="95"/>
      <c r="JY3" s="95"/>
      <c r="JZ3" s="95"/>
      <c r="KA3" s="95"/>
      <c r="KB3" s="95"/>
      <c r="KC3" s="95"/>
      <c r="KD3" s="95"/>
      <c r="KE3" s="95"/>
      <c r="KF3" s="95"/>
      <c r="KG3" s="95"/>
      <c r="KH3" s="95"/>
      <c r="KI3" s="95"/>
      <c r="KJ3" s="95"/>
      <c r="KK3" s="95"/>
      <c r="KL3" s="95"/>
      <c r="KM3" s="95"/>
      <c r="KN3" s="95"/>
      <c r="KO3" s="95"/>
      <c r="KP3" s="95"/>
      <c r="KQ3" s="95"/>
      <c r="KR3" s="95"/>
      <c r="KS3" s="95"/>
      <c r="KT3" s="95"/>
      <c r="KU3" s="95"/>
      <c r="KV3" s="95"/>
      <c r="KW3" s="95"/>
      <c r="KX3" s="95"/>
      <c r="KY3" s="95"/>
      <c r="KZ3" s="95"/>
      <c r="LA3" s="95"/>
      <c r="LB3" s="95"/>
      <c r="LC3" s="95"/>
      <c r="LD3" s="95"/>
      <c r="LE3" s="95"/>
      <c r="LF3" s="95"/>
      <c r="LG3" s="95"/>
      <c r="LH3" s="95"/>
      <c r="LI3" s="95"/>
      <c r="LJ3" s="95"/>
      <c r="LK3" s="95"/>
      <c r="LL3" s="95"/>
      <c r="LM3" s="95"/>
      <c r="LN3" s="95"/>
      <c r="LO3" s="95"/>
      <c r="LP3" s="95"/>
      <c r="LQ3" s="95"/>
      <c r="LR3" s="95"/>
      <c r="LS3" s="95"/>
      <c r="LT3" s="95"/>
      <c r="LU3" s="95"/>
      <c r="LV3" s="95"/>
      <c r="LW3" s="95"/>
      <c r="LX3" s="95"/>
      <c r="LY3" s="95"/>
      <c r="LZ3" s="95"/>
      <c r="MA3" s="95"/>
      <c r="MB3" s="95"/>
      <c r="MC3" s="95"/>
      <c r="MD3" s="95"/>
      <c r="ME3" s="95"/>
      <c r="MF3" s="95"/>
      <c r="MG3" s="95"/>
      <c r="MH3" s="95"/>
      <c r="MI3" s="95"/>
      <c r="MJ3" s="95"/>
      <c r="MK3" s="95"/>
      <c r="ML3" s="95"/>
      <c r="MM3" s="95"/>
      <c r="MN3" s="95"/>
      <c r="MO3" s="95"/>
      <c r="MP3" s="95"/>
      <c r="MQ3" s="95"/>
      <c r="MR3" s="95"/>
      <c r="MS3" s="95"/>
      <c r="MT3" s="95"/>
      <c r="MU3" s="95"/>
      <c r="MV3" s="95"/>
      <c r="MW3" s="95"/>
      <c r="MX3" s="95"/>
      <c r="MY3" s="95"/>
      <c r="MZ3" s="95"/>
      <c r="NA3" s="95"/>
      <c r="NB3" s="95"/>
      <c r="NC3" s="95"/>
      <c r="ND3" s="95"/>
      <c r="NE3" s="95"/>
      <c r="NF3" s="95"/>
      <c r="NG3" s="95"/>
      <c r="NH3" s="95"/>
      <c r="NI3" s="95"/>
      <c r="NJ3" s="95"/>
      <c r="NK3" s="95"/>
      <c r="NL3" s="95"/>
      <c r="NM3" s="95"/>
      <c r="NN3" s="95"/>
      <c r="NO3" s="95"/>
      <c r="NP3" s="95"/>
      <c r="NQ3" s="95"/>
      <c r="NR3" s="95"/>
      <c r="NS3" s="95"/>
      <c r="NT3" s="95"/>
      <c r="NU3" s="95"/>
      <c r="NV3" s="95"/>
      <c r="NW3" s="95"/>
      <c r="NX3" s="95"/>
      <c r="NY3" s="95"/>
      <c r="NZ3" s="95"/>
      <c r="OA3" s="95"/>
      <c r="OB3" s="95"/>
      <c r="OC3" s="95"/>
      <c r="OD3" s="95"/>
      <c r="OE3" s="95"/>
      <c r="OF3" s="95"/>
      <c r="OG3" s="95"/>
      <c r="OH3" s="95"/>
      <c r="OI3" s="95"/>
      <c r="OJ3" s="95"/>
      <c r="OK3" s="95"/>
      <c r="OL3" s="95"/>
      <c r="OM3" s="95"/>
      <c r="ON3" s="95"/>
      <c r="OO3" s="95"/>
      <c r="OP3" s="95"/>
      <c r="OQ3" s="95"/>
      <c r="OR3" s="95"/>
      <c r="OS3" s="95"/>
      <c r="OT3" s="95"/>
      <c r="OU3" s="95"/>
      <c r="OV3" s="95"/>
      <c r="OW3" s="95"/>
      <c r="OX3" s="95"/>
      <c r="OY3" s="95"/>
      <c r="OZ3" s="95"/>
      <c r="PA3" s="95"/>
      <c r="PB3" s="95"/>
      <c r="PC3" s="95"/>
      <c r="PD3" s="95"/>
      <c r="PE3" s="95"/>
      <c r="PF3" s="95"/>
      <c r="PG3" s="95"/>
      <c r="PH3" s="95"/>
      <c r="PI3" s="95"/>
      <c r="PJ3" s="95"/>
      <c r="PK3" s="95"/>
      <c r="PL3" s="95"/>
      <c r="PM3" s="95"/>
      <c r="PN3" s="95"/>
      <c r="PO3" s="95"/>
      <c r="PP3" s="95"/>
      <c r="PQ3" s="95"/>
      <c r="PR3" s="95"/>
      <c r="PS3" s="95"/>
      <c r="PT3" s="95"/>
      <c r="PU3" s="95"/>
      <c r="PV3" s="95"/>
      <c r="PW3" s="95"/>
      <c r="PX3" s="95"/>
      <c r="PY3" s="95"/>
      <c r="PZ3" s="95"/>
      <c r="QA3" s="95"/>
      <c r="QB3" s="95"/>
      <c r="QC3" s="95"/>
      <c r="QD3" s="95"/>
      <c r="QE3" s="95"/>
      <c r="QF3" s="95"/>
      <c r="QG3" s="95"/>
      <c r="QH3" s="95"/>
      <c r="QI3" s="95"/>
      <c r="QJ3" s="95"/>
      <c r="QK3" s="95"/>
      <c r="QL3" s="95"/>
      <c r="QM3" s="95"/>
      <c r="QN3" s="95"/>
      <c r="QO3" s="95"/>
      <c r="QP3" s="95"/>
      <c r="QQ3" s="95"/>
      <c r="QR3" s="95"/>
      <c r="QS3" s="95"/>
      <c r="QT3" s="95"/>
      <c r="QU3" s="95"/>
      <c r="QV3" s="95"/>
      <c r="QW3" s="95"/>
      <c r="QX3" s="95"/>
      <c r="QY3" s="95"/>
      <c r="QZ3" s="95"/>
      <c r="RA3" s="95"/>
      <c r="RB3" s="95"/>
      <c r="RC3" s="95"/>
      <c r="RD3" s="95"/>
      <c r="RE3" s="95"/>
      <c r="RF3" s="95"/>
      <c r="RG3" s="95"/>
      <c r="RH3" s="95"/>
      <c r="RI3" s="95"/>
      <c r="RJ3" s="95"/>
      <c r="RK3" s="95"/>
      <c r="RL3" s="95"/>
      <c r="RM3" s="95"/>
      <c r="RN3" s="95"/>
      <c r="RO3" s="95"/>
      <c r="RP3" s="95"/>
      <c r="RQ3" s="95"/>
      <c r="RR3" s="95"/>
      <c r="RS3" s="95"/>
      <c r="RT3" s="95"/>
      <c r="RU3" s="95"/>
      <c r="RV3" s="95"/>
      <c r="RW3" s="95"/>
      <c r="RX3" s="95"/>
      <c r="RY3" s="95"/>
      <c r="RZ3" s="95"/>
      <c r="SA3" s="95"/>
      <c r="SB3" s="95"/>
      <c r="SC3" s="95"/>
      <c r="SD3" s="95"/>
      <c r="SE3" s="95"/>
      <c r="SF3" s="95"/>
      <c r="SG3" s="95"/>
      <c r="SH3" s="95"/>
      <c r="SI3" s="95"/>
      <c r="SJ3" s="95"/>
      <c r="SK3" s="95"/>
      <c r="SL3" s="95"/>
      <c r="SM3" s="95"/>
      <c r="SN3" s="95"/>
      <c r="SO3" s="95"/>
      <c r="SP3" s="95"/>
      <c r="SQ3" s="95"/>
      <c r="SR3" s="95"/>
      <c r="SS3" s="95"/>
      <c r="ST3" s="95"/>
      <c r="SU3" s="95"/>
      <c r="SV3" s="95"/>
      <c r="SW3" s="95"/>
      <c r="SX3" s="95"/>
      <c r="SY3" s="95"/>
      <c r="SZ3" s="95"/>
      <c r="TA3" s="95"/>
      <c r="TB3" s="95"/>
      <c r="TC3" s="95"/>
      <c r="TD3" s="95"/>
      <c r="TE3" s="95"/>
      <c r="TF3" s="95"/>
      <c r="TG3" s="95"/>
      <c r="TH3" s="95"/>
      <c r="TI3" s="95"/>
      <c r="TJ3" s="95"/>
      <c r="TK3" s="95"/>
      <c r="TL3" s="95"/>
      <c r="TM3" s="95"/>
      <c r="TN3" s="95"/>
      <c r="TO3" s="95"/>
      <c r="TP3" s="95"/>
      <c r="TQ3" s="95"/>
      <c r="TR3" s="95"/>
      <c r="TS3" s="95"/>
      <c r="TT3" s="95"/>
      <c r="TU3" s="95"/>
      <c r="TV3" s="95"/>
      <c r="TW3" s="95"/>
      <c r="TX3" s="95"/>
      <c r="TY3" s="95"/>
      <c r="TZ3" s="95"/>
      <c r="UA3" s="95"/>
      <c r="UB3" s="95"/>
      <c r="UC3" s="95"/>
      <c r="UD3" s="95"/>
      <c r="UE3" s="95"/>
      <c r="UF3" s="95"/>
      <c r="UG3" s="95"/>
      <c r="UH3" s="95"/>
      <c r="UI3" s="95"/>
      <c r="UJ3" s="95"/>
      <c r="UK3" s="95"/>
      <c r="UL3" s="95"/>
      <c r="UM3" s="95"/>
      <c r="UN3" s="95"/>
      <c r="UO3" s="95"/>
      <c r="UP3" s="95"/>
      <c r="UQ3" s="95"/>
      <c r="UR3" s="95"/>
      <c r="US3" s="95"/>
      <c r="UT3" s="95"/>
      <c r="UU3" s="95"/>
      <c r="UV3" s="95"/>
      <c r="UW3" s="95"/>
      <c r="UX3" s="95"/>
      <c r="UY3" s="95"/>
      <c r="UZ3" s="95"/>
      <c r="VA3" s="95"/>
      <c r="VB3" s="95"/>
      <c r="VC3" s="95"/>
      <c r="VD3" s="95"/>
      <c r="VE3" s="95"/>
      <c r="VF3" s="95"/>
      <c r="VG3" s="95"/>
      <c r="VH3" s="95"/>
      <c r="VI3" s="95"/>
      <c r="VJ3" s="95"/>
      <c r="VK3" s="95"/>
      <c r="VL3" s="95"/>
      <c r="VM3" s="95"/>
      <c r="VN3" s="95"/>
      <c r="VO3" s="95"/>
      <c r="VP3" s="95"/>
      <c r="VQ3" s="95"/>
      <c r="VR3" s="95"/>
      <c r="VS3" s="95"/>
      <c r="VT3" s="95"/>
      <c r="VU3" s="95"/>
      <c r="VV3" s="95"/>
      <c r="VW3" s="95"/>
      <c r="VX3" s="95"/>
      <c r="VY3" s="95"/>
      <c r="VZ3" s="95"/>
      <c r="WA3" s="95"/>
      <c r="WB3" s="95"/>
      <c r="WC3" s="95"/>
      <c r="WD3" s="95"/>
      <c r="WE3" s="95"/>
      <c r="WF3" s="95"/>
      <c r="WG3" s="95"/>
      <c r="WH3" s="95"/>
      <c r="WI3" s="95"/>
      <c r="WJ3" s="95"/>
      <c r="WK3" s="95"/>
      <c r="WL3" s="95"/>
      <c r="WM3" s="95"/>
      <c r="WN3" s="95"/>
      <c r="WO3" s="95"/>
      <c r="WP3" s="95"/>
      <c r="WQ3" s="95"/>
      <c r="WR3" s="95"/>
      <c r="WS3" s="95"/>
      <c r="WT3" s="95"/>
      <c r="WU3" s="95"/>
      <c r="WV3" s="95"/>
      <c r="WW3" s="95"/>
      <c r="WX3" s="95"/>
      <c r="WY3" s="95"/>
      <c r="WZ3" s="95"/>
      <c r="XA3" s="95"/>
      <c r="XB3" s="95"/>
      <c r="XC3" s="95"/>
      <c r="XD3" s="95"/>
      <c r="XE3" s="95"/>
      <c r="XF3" s="95"/>
      <c r="XG3" s="95"/>
      <c r="XH3" s="95"/>
      <c r="XI3" s="95"/>
      <c r="XJ3" s="95"/>
      <c r="XK3" s="95"/>
      <c r="XL3" s="95"/>
      <c r="XM3" s="95"/>
      <c r="XN3" s="95"/>
      <c r="XO3" s="95"/>
      <c r="XP3" s="95"/>
      <c r="XQ3" s="95"/>
      <c r="XR3" s="95"/>
      <c r="XS3" s="95"/>
      <c r="XT3" s="95"/>
      <c r="XU3" s="95"/>
      <c r="XV3" s="95"/>
      <c r="XW3" s="95"/>
      <c r="XX3" s="95"/>
      <c r="XY3" s="95"/>
      <c r="XZ3" s="95"/>
      <c r="YA3" s="95"/>
      <c r="YB3" s="95"/>
      <c r="YC3" s="95"/>
      <c r="YD3" s="95"/>
      <c r="YE3" s="95"/>
      <c r="YF3" s="95"/>
      <c r="YG3" s="95"/>
      <c r="YH3" s="95"/>
      <c r="YI3" s="95"/>
      <c r="YJ3" s="95"/>
      <c r="YK3" s="95"/>
      <c r="YL3" s="95"/>
      <c r="YM3" s="95"/>
      <c r="YN3" s="95"/>
      <c r="YO3" s="95"/>
      <c r="YP3" s="95"/>
      <c r="YQ3" s="95"/>
      <c r="YR3" s="95"/>
      <c r="YS3" s="95"/>
      <c r="YT3" s="95"/>
      <c r="YU3" s="95"/>
      <c r="YV3" s="95"/>
      <c r="YW3" s="95"/>
      <c r="YX3" s="95"/>
      <c r="YY3" s="95"/>
      <c r="YZ3" s="95"/>
      <c r="ZA3" s="95"/>
      <c r="ZB3" s="95"/>
      <c r="ZC3" s="95"/>
      <c r="ZD3" s="95"/>
      <c r="ZE3" s="95"/>
      <c r="ZF3" s="95"/>
      <c r="ZG3" s="95"/>
      <c r="ZH3" s="95"/>
      <c r="ZI3" s="95"/>
      <c r="ZJ3" s="95"/>
      <c r="ZK3" s="95"/>
      <c r="ZL3" s="95"/>
      <c r="ZM3" s="95"/>
      <c r="ZN3" s="95"/>
      <c r="ZO3" s="95"/>
      <c r="ZP3" s="95"/>
      <c r="ZQ3" s="95"/>
      <c r="ZR3" s="95"/>
      <c r="ZS3" s="95"/>
      <c r="ZT3" s="95"/>
      <c r="ZU3" s="95"/>
      <c r="ZV3" s="95"/>
      <c r="ZW3" s="95"/>
      <c r="ZX3" s="95"/>
      <c r="ZY3" s="95"/>
      <c r="ZZ3" s="95"/>
      <c r="AAA3" s="95"/>
      <c r="AAB3" s="95"/>
      <c r="AAC3" s="95"/>
      <c r="AAD3" s="95"/>
      <c r="AAE3" s="95"/>
      <c r="AAF3" s="95"/>
      <c r="AAG3" s="95"/>
      <c r="AAH3" s="95"/>
      <c r="AAI3" s="95"/>
      <c r="AAJ3" s="95"/>
      <c r="AAK3" s="95"/>
      <c r="AAL3" s="95"/>
      <c r="AAM3" s="95"/>
      <c r="AAN3" s="95"/>
      <c r="AAO3" s="95"/>
      <c r="AAP3" s="95"/>
      <c r="AAQ3" s="95"/>
      <c r="AAR3" s="95"/>
      <c r="AAS3" s="95"/>
      <c r="AAT3" s="95"/>
      <c r="AAU3" s="95"/>
      <c r="AAV3" s="95"/>
      <c r="AAW3" s="95"/>
      <c r="AAX3" s="95"/>
      <c r="AAY3" s="95"/>
      <c r="AAZ3" s="95"/>
      <c r="ABA3" s="95"/>
      <c r="ABB3" s="95"/>
      <c r="ABC3" s="95"/>
      <c r="ABD3" s="95"/>
      <c r="ABE3" s="95"/>
      <c r="ABF3" s="95"/>
      <c r="ABG3" s="95"/>
      <c r="ABH3" s="95"/>
      <c r="ABI3" s="95"/>
      <c r="ABJ3" s="95"/>
      <c r="ABK3" s="95"/>
      <c r="ABL3" s="95"/>
      <c r="ABM3" s="95"/>
      <c r="ABN3" s="95"/>
      <c r="ABO3" s="95"/>
      <c r="ABP3" s="95"/>
      <c r="ABQ3" s="95"/>
      <c r="ABR3" s="95"/>
      <c r="ABS3" s="95"/>
      <c r="ABT3" s="95"/>
      <c r="ABU3" s="95"/>
      <c r="ABV3" s="95"/>
      <c r="ABW3" s="95"/>
      <c r="ABX3" s="95"/>
      <c r="ABY3" s="95"/>
      <c r="ABZ3" s="95"/>
      <c r="ACA3" s="95"/>
      <c r="ACB3" s="95"/>
      <c r="ACC3" s="95"/>
      <c r="ACD3" s="95"/>
      <c r="ACE3" s="95"/>
      <c r="ACF3" s="95"/>
      <c r="ACG3" s="95"/>
      <c r="ACH3" s="95"/>
      <c r="ACI3" s="95"/>
      <c r="ACJ3" s="95"/>
      <c r="ACK3" s="95"/>
      <c r="ACL3" s="95"/>
      <c r="ACM3" s="95"/>
      <c r="ACN3" s="95"/>
      <c r="ACO3" s="95"/>
      <c r="ACP3" s="95"/>
      <c r="ACQ3" s="95"/>
      <c r="ACR3" s="95"/>
      <c r="ACS3" s="95"/>
      <c r="ACT3" s="95"/>
      <c r="ACU3" s="95"/>
      <c r="ACV3" s="95"/>
      <c r="ACW3" s="95"/>
      <c r="ACX3" s="95"/>
      <c r="ACY3" s="95"/>
      <c r="ACZ3" s="95"/>
      <c r="ADA3" s="95"/>
      <c r="ADB3" s="95"/>
      <c r="ADC3" s="95"/>
      <c r="ADD3" s="95"/>
      <c r="ADE3" s="95"/>
      <c r="ADF3" s="95"/>
      <c r="ADG3" s="95"/>
      <c r="ADH3" s="95"/>
      <c r="ADI3" s="95"/>
      <c r="ADJ3" s="95"/>
      <c r="ADK3" s="95"/>
      <c r="ADL3" s="95"/>
      <c r="ADM3" s="95"/>
      <c r="ADN3" s="95"/>
      <c r="ADO3" s="95"/>
      <c r="ADP3" s="95"/>
      <c r="ADQ3" s="95"/>
      <c r="ADR3" s="95"/>
      <c r="ADS3" s="95"/>
      <c r="ADT3" s="95"/>
      <c r="ADU3" s="95"/>
      <c r="ADV3" s="95"/>
      <c r="ADW3" s="95"/>
      <c r="ADX3" s="95"/>
      <c r="ADY3" s="95"/>
      <c r="ADZ3" s="95"/>
      <c r="AEA3" s="95"/>
      <c r="AEB3" s="95"/>
      <c r="AEC3" s="95"/>
      <c r="AED3" s="95"/>
      <c r="AEE3" s="95"/>
      <c r="AEF3" s="95"/>
      <c r="AEG3" s="95"/>
      <c r="AEH3" s="95"/>
      <c r="AEI3" s="95"/>
      <c r="AEJ3" s="95"/>
      <c r="AEK3" s="95"/>
      <c r="AEL3" s="95"/>
      <c r="AEM3" s="95"/>
      <c r="AEN3" s="95"/>
      <c r="AEO3" s="95"/>
      <c r="AEP3" s="95"/>
      <c r="AEQ3" s="95"/>
      <c r="AER3" s="95"/>
      <c r="AES3" s="95"/>
      <c r="AET3" s="95"/>
      <c r="AEU3" s="95"/>
      <c r="AEV3" s="95"/>
      <c r="AEW3" s="95"/>
      <c r="AEX3" s="95"/>
      <c r="AEY3" s="95"/>
      <c r="AEZ3" s="95"/>
      <c r="AFA3" s="95"/>
      <c r="AFB3" s="95"/>
      <c r="AFC3" s="95"/>
      <c r="AFD3" s="95"/>
      <c r="AFE3" s="95"/>
      <c r="AFF3" s="95"/>
      <c r="AFG3" s="95"/>
      <c r="AFH3" s="95"/>
      <c r="AFI3" s="95"/>
      <c r="AFJ3" s="95"/>
      <c r="AFK3" s="95"/>
      <c r="AFL3" s="95"/>
      <c r="AFM3" s="95"/>
      <c r="AFN3" s="95"/>
      <c r="AFO3" s="95"/>
      <c r="AFP3" s="95"/>
      <c r="AFQ3" s="95"/>
      <c r="AFR3" s="95"/>
      <c r="AFS3" s="95"/>
      <c r="AFT3" s="95"/>
      <c r="AFU3" s="95"/>
      <c r="AFV3" s="95"/>
      <c r="AFW3" s="95"/>
      <c r="AFX3" s="95"/>
      <c r="AFY3" s="95"/>
      <c r="AFZ3" s="95"/>
      <c r="AGA3" s="95"/>
      <c r="AGB3" s="95"/>
      <c r="AGC3" s="95"/>
      <c r="AGD3" s="95"/>
      <c r="AGE3" s="95"/>
      <c r="AGF3" s="95"/>
      <c r="AGG3" s="95"/>
      <c r="AGH3" s="95"/>
      <c r="AGI3" s="95"/>
      <c r="AGJ3" s="95"/>
      <c r="AGK3" s="95"/>
      <c r="AGL3" s="95"/>
      <c r="AGM3" s="95"/>
      <c r="AGN3" s="95"/>
      <c r="AGO3" s="95"/>
      <c r="AGP3" s="95"/>
      <c r="AGQ3" s="95"/>
      <c r="AGR3" s="95"/>
      <c r="AGS3" s="95"/>
      <c r="AGT3" s="95"/>
      <c r="AGU3" s="95"/>
      <c r="AGV3" s="95"/>
      <c r="AGW3" s="95"/>
      <c r="AGX3" s="95"/>
      <c r="AGY3" s="95"/>
      <c r="AGZ3" s="95"/>
      <c r="AHA3" s="95"/>
      <c r="AHB3" s="95"/>
      <c r="AHC3" s="95"/>
      <c r="AHD3" s="95"/>
      <c r="AHE3" s="95"/>
      <c r="AHF3" s="95"/>
      <c r="AHG3" s="95"/>
      <c r="AHH3" s="95"/>
      <c r="AHI3" s="95"/>
      <c r="AHJ3" s="95"/>
      <c r="AHK3" s="95"/>
      <c r="AHL3" s="95"/>
      <c r="AHM3" s="95"/>
      <c r="AHN3" s="95"/>
      <c r="AHO3" s="95"/>
      <c r="AHP3" s="95"/>
      <c r="AHQ3" s="95"/>
      <c r="AHR3" s="95"/>
      <c r="AHS3" s="95"/>
      <c r="AHT3" s="95"/>
      <c r="AHU3" s="95"/>
      <c r="AHV3" s="95"/>
      <c r="AHW3" s="95"/>
      <c r="AHX3" s="95"/>
      <c r="AHY3" s="95"/>
      <c r="AHZ3" s="95"/>
      <c r="AIA3" s="95"/>
      <c r="AIB3" s="95"/>
      <c r="AIC3" s="95"/>
      <c r="AID3" s="95"/>
      <c r="AIE3" s="95"/>
      <c r="AIF3" s="95"/>
      <c r="AIG3" s="95"/>
      <c r="AIH3" s="95"/>
      <c r="AII3" s="95"/>
      <c r="AIJ3" s="95"/>
      <c r="AIK3" s="95"/>
      <c r="AIL3" s="95"/>
      <c r="AIM3" s="95"/>
      <c r="AIN3" s="95"/>
      <c r="AIO3" s="95"/>
      <c r="AIP3" s="95"/>
      <c r="AIQ3" s="95"/>
      <c r="AIR3" s="95"/>
      <c r="AIS3" s="95"/>
      <c r="AIT3" s="95"/>
      <c r="AIU3" s="95"/>
      <c r="AIV3" s="95"/>
      <c r="AIW3" s="95"/>
      <c r="AIX3" s="95"/>
      <c r="AIY3" s="95"/>
      <c r="AIZ3" s="95"/>
      <c r="AJA3" s="95"/>
      <c r="AJB3" s="95"/>
      <c r="AJC3" s="95"/>
      <c r="AJD3" s="95"/>
      <c r="AJE3" s="95"/>
      <c r="AJF3" s="95"/>
      <c r="AJG3" s="95"/>
      <c r="AJH3" s="95"/>
      <c r="AJI3" s="95"/>
      <c r="AJJ3" s="95"/>
      <c r="AJK3" s="95"/>
      <c r="AJL3" s="95"/>
      <c r="AJM3" s="95"/>
      <c r="AJN3" s="95"/>
      <c r="AJO3" s="95"/>
      <c r="AJP3" s="95"/>
      <c r="AJQ3" s="95"/>
      <c r="AJR3" s="95"/>
      <c r="AJS3" s="95"/>
      <c r="AJT3" s="95"/>
      <c r="AJU3" s="95"/>
      <c r="AJV3" s="95"/>
      <c r="AJW3" s="95"/>
      <c r="AJX3" s="95"/>
      <c r="AJY3" s="95"/>
      <c r="AJZ3" s="95"/>
      <c r="AKA3" s="95"/>
      <c r="AKB3" s="95"/>
      <c r="AKC3" s="95"/>
      <c r="AKD3" s="95"/>
      <c r="AKE3" s="95"/>
      <c r="AKF3" s="95"/>
      <c r="AKG3" s="95"/>
      <c r="AKH3" s="95"/>
      <c r="AKI3" s="95"/>
      <c r="AKJ3" s="95"/>
      <c r="AKK3" s="95"/>
      <c r="AKL3" s="95"/>
      <c r="AKM3" s="95"/>
      <c r="AKN3" s="95"/>
      <c r="AKO3" s="95"/>
      <c r="AKP3" s="95"/>
      <c r="AKQ3" s="95"/>
      <c r="AKR3" s="95"/>
      <c r="AKS3" s="95"/>
      <c r="AKT3" s="95"/>
      <c r="AKU3" s="95"/>
      <c r="AKV3" s="95"/>
      <c r="AKW3" s="95"/>
      <c r="AKX3" s="95"/>
      <c r="AKY3" s="95"/>
      <c r="AKZ3" s="95"/>
      <c r="ALA3" s="95"/>
      <c r="ALB3" s="95"/>
      <c r="ALC3" s="95"/>
      <c r="ALD3" s="95"/>
      <c r="ALE3" s="95"/>
      <c r="ALF3" s="95"/>
      <c r="ALG3" s="95"/>
      <c r="ALH3" s="95"/>
      <c r="ALI3" s="95"/>
      <c r="ALJ3" s="95"/>
      <c r="ALK3" s="95"/>
      <c r="ALL3" s="95"/>
      <c r="ALM3" s="95"/>
      <c r="ALN3" s="95"/>
      <c r="ALO3" s="95"/>
      <c r="ALP3" s="95"/>
      <c r="ALQ3" s="95"/>
      <c r="ALR3" s="95"/>
      <c r="ALS3" s="95"/>
      <c r="ALT3" s="95"/>
      <c r="ALU3" s="95"/>
      <c r="ALV3" s="95"/>
      <c r="ALW3" s="95"/>
      <c r="ALX3" s="95"/>
      <c r="ALY3" s="95"/>
      <c r="ALZ3" s="95"/>
      <c r="AMA3" s="95"/>
      <c r="AMB3" s="95"/>
      <c r="AMC3" s="95"/>
      <c r="AMD3" s="95"/>
      <c r="AME3" s="95"/>
      <c r="AMF3" s="95"/>
      <c r="AMG3" s="95"/>
      <c r="AMH3" s="95"/>
      <c r="AMI3" s="95"/>
      <c r="AMJ3" s="95"/>
    </row>
    <row r="5" spans="1:1024" x14ac:dyDescent="0.35">
      <c r="D5" s="44"/>
      <c r="E5" s="44"/>
      <c r="F5" s="44"/>
      <c r="G5" s="44"/>
      <c r="H5" s="44"/>
      <c r="I5" s="44"/>
      <c r="J5" s="44"/>
      <c r="K5" s="44"/>
    </row>
  </sheetData>
  <mergeCells count="1">
    <mergeCell ref="A1:K1"/>
  </mergeCells>
  <pageMargins left="0.7" right="0.7" top="0.75" bottom="0.75" header="0.511811023622047" footer="0.511811023622047"/>
  <pageSetup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8CBAD"/>
    <pageSetUpPr fitToPage="1"/>
  </sheetPr>
  <dimension ref="A1:AMI29"/>
  <sheetViews>
    <sheetView topLeftCell="J1" zoomScaleNormal="100" workbookViewId="0">
      <selection activeCell="I19" sqref="I19:L19"/>
    </sheetView>
  </sheetViews>
  <sheetFormatPr defaultColWidth="9.08984375" defaultRowHeight="15.5" x14ac:dyDescent="0.35"/>
  <cols>
    <col min="1" max="1" width="15" style="45" bestFit="1" customWidth="1"/>
    <col min="2" max="2" width="14.36328125" style="46" bestFit="1" customWidth="1"/>
    <col min="3" max="3" width="19.36328125" style="47" bestFit="1" customWidth="1"/>
    <col min="4" max="4" width="31.08984375" style="47" bestFit="1" customWidth="1"/>
    <col min="5" max="5" width="32.54296875" style="47" bestFit="1" customWidth="1"/>
    <col min="6" max="6" width="18.6328125" style="46" bestFit="1" customWidth="1"/>
    <col min="7" max="7" width="58.453125" style="48" customWidth="1"/>
    <col min="8" max="8" width="8.90625" style="49" bestFit="1" customWidth="1"/>
    <col min="9" max="9" width="18.453125" style="50" bestFit="1" customWidth="1"/>
    <col min="10" max="10" width="21.453125" style="51" bestFit="1" customWidth="1"/>
    <col min="11" max="11" width="19" style="51" bestFit="1" customWidth="1"/>
    <col min="12" max="12" width="20.90625" style="51" bestFit="1" customWidth="1"/>
    <col min="13" max="13" width="9" style="50" customWidth="1"/>
    <col min="14" max="14" width="9" style="51" customWidth="1"/>
    <col min="15" max="15" width="14.54296875" style="51" bestFit="1" customWidth="1"/>
    <col min="16" max="16" width="16.36328125" style="47" bestFit="1" customWidth="1"/>
    <col min="17" max="17" width="17.36328125" style="47" bestFit="1" customWidth="1"/>
    <col min="18" max="21" width="17.54296875" style="47" bestFit="1" customWidth="1"/>
    <col min="22" max="22" width="17.54296875" style="45" customWidth="1"/>
    <col min="23" max="1023" width="9.08984375" style="45"/>
  </cols>
  <sheetData>
    <row r="1" spans="1:22" ht="51" customHeight="1" x14ac:dyDescent="0.35">
      <c r="B1" s="118" t="s">
        <v>266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2" s="56" customFormat="1" ht="78" customHeight="1" x14ac:dyDescent="0.35">
      <c r="A2" s="119" t="s">
        <v>23</v>
      </c>
      <c r="B2" s="119"/>
      <c r="C2" s="1" t="s">
        <v>24</v>
      </c>
      <c r="D2" s="1" t="s">
        <v>25</v>
      </c>
      <c r="E2" s="1" t="s">
        <v>26</v>
      </c>
      <c r="F2" s="52" t="s">
        <v>27</v>
      </c>
      <c r="G2" s="1" t="s">
        <v>28</v>
      </c>
      <c r="H2" s="53" t="s">
        <v>267</v>
      </c>
      <c r="I2" s="1" t="s">
        <v>29</v>
      </c>
      <c r="J2" s="1" t="s">
        <v>30</v>
      </c>
      <c r="K2" s="1" t="s">
        <v>31</v>
      </c>
      <c r="L2" s="54" t="s">
        <v>32</v>
      </c>
      <c r="M2" s="53">
        <v>2023</v>
      </c>
      <c r="N2" s="53">
        <v>2024</v>
      </c>
      <c r="O2" s="55">
        <v>2025</v>
      </c>
      <c r="P2" s="55">
        <v>2026</v>
      </c>
      <c r="Q2" s="55">
        <v>2027</v>
      </c>
      <c r="R2" s="55">
        <v>2028</v>
      </c>
      <c r="S2" s="55">
        <v>2029</v>
      </c>
      <c r="T2" s="55">
        <v>2030</v>
      </c>
      <c r="U2" s="55">
        <v>2031</v>
      </c>
    </row>
    <row r="3" spans="1:22" ht="57" customHeight="1" x14ac:dyDescent="0.35">
      <c r="A3" s="57" t="s">
        <v>116</v>
      </c>
      <c r="B3" s="58" t="s">
        <v>117</v>
      </c>
      <c r="C3" s="59" t="s">
        <v>173</v>
      </c>
      <c r="D3" s="18" t="s">
        <v>41</v>
      </c>
      <c r="E3" s="20" t="s">
        <v>53</v>
      </c>
      <c r="F3" s="58" t="s">
        <v>118</v>
      </c>
      <c r="G3" s="60" t="s">
        <v>268</v>
      </c>
      <c r="H3" s="58" t="s">
        <v>269</v>
      </c>
      <c r="I3" s="61">
        <v>24700000</v>
      </c>
      <c r="J3" s="61">
        <v>24000000</v>
      </c>
      <c r="K3" s="61"/>
      <c r="L3" s="61">
        <v>700000</v>
      </c>
      <c r="M3" s="43">
        <v>0</v>
      </c>
      <c r="N3" s="43">
        <v>0</v>
      </c>
      <c r="O3" s="43">
        <v>100000</v>
      </c>
      <c r="P3" s="43">
        <v>950000</v>
      </c>
      <c r="Q3" s="43">
        <v>4850000</v>
      </c>
      <c r="R3" s="43">
        <v>8200000</v>
      </c>
      <c r="S3" s="43">
        <v>6000000</v>
      </c>
      <c r="T3" s="43">
        <v>3900000</v>
      </c>
      <c r="U3" s="43">
        <v>0</v>
      </c>
      <c r="V3" s="62"/>
    </row>
    <row r="4" spans="1:22" ht="57" customHeight="1" x14ac:dyDescent="0.35">
      <c r="A4" s="57" t="s">
        <v>66</v>
      </c>
      <c r="B4" s="58" t="s">
        <v>67</v>
      </c>
      <c r="C4" s="59" t="s">
        <v>173</v>
      </c>
      <c r="D4" s="18" t="s">
        <v>41</v>
      </c>
      <c r="E4" s="20" t="s">
        <v>53</v>
      </c>
      <c r="F4" s="58" t="s">
        <v>69</v>
      </c>
      <c r="G4" s="60" t="s">
        <v>270</v>
      </c>
      <c r="H4" s="58" t="s">
        <v>271</v>
      </c>
      <c r="I4" s="61">
        <v>48200000</v>
      </c>
      <c r="J4" s="61">
        <v>26000000</v>
      </c>
      <c r="K4" s="61"/>
      <c r="L4" s="61">
        <v>22200000</v>
      </c>
      <c r="M4" s="43">
        <v>0</v>
      </c>
      <c r="N4" s="43">
        <v>0</v>
      </c>
      <c r="O4" s="43">
        <v>0</v>
      </c>
      <c r="P4" s="43">
        <v>500000</v>
      </c>
      <c r="Q4" s="43">
        <v>5500000</v>
      </c>
      <c r="R4" s="43">
        <v>7000000</v>
      </c>
      <c r="S4" s="43">
        <v>7000000</v>
      </c>
      <c r="T4" s="43">
        <v>6000000</v>
      </c>
      <c r="U4" s="43">
        <v>0</v>
      </c>
      <c r="V4" s="62"/>
    </row>
    <row r="5" spans="1:22" ht="57" customHeight="1" x14ac:dyDescent="0.35">
      <c r="A5" s="57" t="s">
        <v>59</v>
      </c>
      <c r="B5" s="58" t="s">
        <v>60</v>
      </c>
      <c r="C5" s="59" t="s">
        <v>173</v>
      </c>
      <c r="D5" s="18" t="s">
        <v>41</v>
      </c>
      <c r="E5" s="20" t="s">
        <v>53</v>
      </c>
      <c r="F5" s="58" t="s">
        <v>62</v>
      </c>
      <c r="G5" s="60" t="s">
        <v>272</v>
      </c>
      <c r="H5" s="58" t="s">
        <v>273</v>
      </c>
      <c r="I5" s="61">
        <v>11000000</v>
      </c>
      <c r="J5" s="61">
        <v>11000000</v>
      </c>
      <c r="K5" s="61"/>
      <c r="L5" s="61"/>
      <c r="M5" s="43">
        <v>0</v>
      </c>
      <c r="N5" s="43">
        <v>0</v>
      </c>
      <c r="O5" s="43">
        <v>0</v>
      </c>
      <c r="P5" s="43">
        <v>0</v>
      </c>
      <c r="Q5" s="43">
        <v>700000</v>
      </c>
      <c r="R5" s="43">
        <v>1500000</v>
      </c>
      <c r="S5" s="43">
        <v>3400000</v>
      </c>
      <c r="T5" s="43">
        <v>3400000</v>
      </c>
      <c r="U5" s="43">
        <v>2000000</v>
      </c>
      <c r="V5" s="62"/>
    </row>
    <row r="6" spans="1:22" ht="57" customHeight="1" x14ac:dyDescent="0.35">
      <c r="A6" s="57" t="s">
        <v>130</v>
      </c>
      <c r="B6" s="58" t="s">
        <v>131</v>
      </c>
      <c r="C6" s="59" t="s">
        <v>173</v>
      </c>
      <c r="D6" s="18" t="s">
        <v>41</v>
      </c>
      <c r="E6" s="20" t="s">
        <v>53</v>
      </c>
      <c r="F6" s="58" t="s">
        <v>133</v>
      </c>
      <c r="G6" s="60" t="s">
        <v>274</v>
      </c>
      <c r="H6" s="58" t="s">
        <v>275</v>
      </c>
      <c r="I6" s="61">
        <v>55637469.240000002</v>
      </c>
      <c r="J6" s="61">
        <v>50000000</v>
      </c>
      <c r="K6" s="61"/>
      <c r="L6" s="61">
        <v>5637469.2400000002</v>
      </c>
      <c r="M6" s="43">
        <v>0</v>
      </c>
      <c r="N6" s="43">
        <v>0</v>
      </c>
      <c r="O6" s="43">
        <v>0</v>
      </c>
      <c r="P6" s="43">
        <v>2500000</v>
      </c>
      <c r="Q6" s="43">
        <v>2000000</v>
      </c>
      <c r="R6" s="43">
        <v>11375000</v>
      </c>
      <c r="S6" s="43">
        <v>11375000</v>
      </c>
      <c r="T6" s="43">
        <v>11375000</v>
      </c>
      <c r="U6" s="43">
        <v>11375000</v>
      </c>
      <c r="V6" s="62"/>
    </row>
    <row r="7" spans="1:22" ht="57" customHeight="1" x14ac:dyDescent="0.35">
      <c r="A7" s="57" t="s">
        <v>120</v>
      </c>
      <c r="B7" s="58" t="s">
        <v>121</v>
      </c>
      <c r="C7" s="59" t="s">
        <v>173</v>
      </c>
      <c r="D7" s="18" t="s">
        <v>41</v>
      </c>
      <c r="E7" s="20" t="s">
        <v>53</v>
      </c>
      <c r="F7" s="58" t="s">
        <v>122</v>
      </c>
      <c r="G7" s="60" t="s">
        <v>276</v>
      </c>
      <c r="H7" s="58" t="s">
        <v>269</v>
      </c>
      <c r="I7" s="61">
        <v>15000000</v>
      </c>
      <c r="J7" s="61">
        <v>15000000</v>
      </c>
      <c r="K7" s="61"/>
      <c r="L7" s="61"/>
      <c r="M7" s="43">
        <v>0</v>
      </c>
      <c r="N7" s="43">
        <v>0</v>
      </c>
      <c r="O7" s="43">
        <v>0</v>
      </c>
      <c r="P7" s="43">
        <v>200000</v>
      </c>
      <c r="Q7" s="43">
        <v>800000</v>
      </c>
      <c r="R7" s="43">
        <v>3000000</v>
      </c>
      <c r="S7" s="43">
        <v>4000000</v>
      </c>
      <c r="T7" s="43">
        <v>4000000</v>
      </c>
      <c r="U7" s="43">
        <v>3000000</v>
      </c>
      <c r="V7" s="62"/>
    </row>
    <row r="8" spans="1:22" ht="57" customHeight="1" x14ac:dyDescent="0.35">
      <c r="A8" s="57" t="s">
        <v>83</v>
      </c>
      <c r="B8" s="58" t="s">
        <v>84</v>
      </c>
      <c r="C8" s="59" t="s">
        <v>173</v>
      </c>
      <c r="D8" s="18" t="s">
        <v>41</v>
      </c>
      <c r="E8" s="20" t="s">
        <v>53</v>
      </c>
      <c r="F8" s="58" t="s">
        <v>86</v>
      </c>
      <c r="G8" s="60" t="s">
        <v>174</v>
      </c>
      <c r="H8" s="58" t="s">
        <v>275</v>
      </c>
      <c r="I8" s="61">
        <v>39000000</v>
      </c>
      <c r="J8" s="61">
        <v>30000000</v>
      </c>
      <c r="K8" s="61">
        <v>9000000</v>
      </c>
      <c r="L8" s="61"/>
      <c r="M8" s="43">
        <v>0</v>
      </c>
      <c r="N8" s="43">
        <v>0</v>
      </c>
      <c r="O8" s="43">
        <v>0</v>
      </c>
      <c r="P8" s="43">
        <v>0</v>
      </c>
      <c r="Q8" s="43">
        <v>4000000</v>
      </c>
      <c r="R8" s="43">
        <v>7000000</v>
      </c>
      <c r="S8" s="43">
        <v>8000000</v>
      </c>
      <c r="T8" s="43">
        <v>8000000</v>
      </c>
      <c r="U8" s="43">
        <v>3000000</v>
      </c>
      <c r="V8" s="62"/>
    </row>
    <row r="9" spans="1:22" ht="57" customHeight="1" x14ac:dyDescent="0.35">
      <c r="A9" s="57" t="s">
        <v>111</v>
      </c>
      <c r="B9" s="58" t="s">
        <v>112</v>
      </c>
      <c r="C9" s="59" t="s">
        <v>173</v>
      </c>
      <c r="D9" s="18" t="s">
        <v>41</v>
      </c>
      <c r="E9" s="20" t="s">
        <v>53</v>
      </c>
      <c r="F9" s="58" t="s">
        <v>114</v>
      </c>
      <c r="G9" s="60" t="s">
        <v>277</v>
      </c>
      <c r="H9" s="58" t="s">
        <v>278</v>
      </c>
      <c r="I9" s="61">
        <v>11100000</v>
      </c>
      <c r="J9" s="61">
        <v>11100000</v>
      </c>
      <c r="K9" s="61"/>
      <c r="L9" s="61"/>
      <c r="M9" s="43">
        <v>0</v>
      </c>
      <c r="N9" s="43">
        <v>0</v>
      </c>
      <c r="O9" s="43">
        <v>0</v>
      </c>
      <c r="P9" s="43">
        <v>200000</v>
      </c>
      <c r="Q9" s="43">
        <v>600000</v>
      </c>
      <c r="R9" s="43">
        <v>2000000</v>
      </c>
      <c r="S9" s="43">
        <v>3000000</v>
      </c>
      <c r="T9" s="43">
        <v>3000000</v>
      </c>
      <c r="U9" s="43">
        <v>2300000</v>
      </c>
      <c r="V9" s="62"/>
    </row>
    <row r="10" spans="1:22" ht="57" customHeight="1" x14ac:dyDescent="0.35">
      <c r="A10" s="57" t="s">
        <v>38</v>
      </c>
      <c r="B10" s="58" t="s">
        <v>39</v>
      </c>
      <c r="C10" s="59" t="s">
        <v>173</v>
      </c>
      <c r="D10" s="18" t="s">
        <v>41</v>
      </c>
      <c r="E10" s="20" t="s">
        <v>42</v>
      </c>
      <c r="F10" s="58" t="s">
        <v>43</v>
      </c>
      <c r="G10" s="60" t="s">
        <v>279</v>
      </c>
      <c r="H10" s="58" t="s">
        <v>275</v>
      </c>
      <c r="I10" s="61">
        <v>2500000</v>
      </c>
      <c r="J10" s="61">
        <v>2500000</v>
      </c>
      <c r="K10" s="61"/>
      <c r="L10" s="61"/>
      <c r="M10" s="43">
        <v>0</v>
      </c>
      <c r="N10" s="43">
        <v>0</v>
      </c>
      <c r="O10" s="43">
        <v>0</v>
      </c>
      <c r="P10" s="43">
        <v>165483.87</v>
      </c>
      <c r="Q10" s="43">
        <v>334516.13</v>
      </c>
      <c r="R10" s="43">
        <v>1700000</v>
      </c>
      <c r="S10" s="43">
        <v>300000</v>
      </c>
      <c r="T10" s="43">
        <v>0</v>
      </c>
      <c r="U10" s="43">
        <v>0</v>
      </c>
      <c r="V10" s="62"/>
    </row>
    <row r="11" spans="1:22" ht="57" customHeight="1" x14ac:dyDescent="0.35">
      <c r="A11" s="57" t="s">
        <v>76</v>
      </c>
      <c r="B11" s="58" t="s">
        <v>280</v>
      </c>
      <c r="C11" s="59" t="s">
        <v>173</v>
      </c>
      <c r="D11" s="18" t="s">
        <v>41</v>
      </c>
      <c r="E11" s="20" t="s">
        <v>42</v>
      </c>
      <c r="F11" s="58" t="s">
        <v>79</v>
      </c>
      <c r="G11" s="60" t="s">
        <v>281</v>
      </c>
      <c r="H11" s="58" t="s">
        <v>282</v>
      </c>
      <c r="I11" s="61">
        <v>2500000</v>
      </c>
      <c r="J11" s="61">
        <v>2500000</v>
      </c>
      <c r="K11" s="61"/>
      <c r="L11" s="61"/>
      <c r="M11" s="43">
        <v>0</v>
      </c>
      <c r="N11" s="43">
        <v>0</v>
      </c>
      <c r="O11" s="43">
        <v>115000</v>
      </c>
      <c r="P11" s="43">
        <v>785000</v>
      </c>
      <c r="Q11" s="43">
        <v>770000</v>
      </c>
      <c r="R11" s="43">
        <v>350000</v>
      </c>
      <c r="S11" s="43">
        <v>480000</v>
      </c>
      <c r="T11" s="43">
        <v>0</v>
      </c>
      <c r="U11" s="43">
        <v>0</v>
      </c>
      <c r="V11" s="62"/>
    </row>
    <row r="12" spans="1:22" ht="57" customHeight="1" x14ac:dyDescent="0.35">
      <c r="A12" s="57" t="s">
        <v>107</v>
      </c>
      <c r="B12" s="58" t="s">
        <v>108</v>
      </c>
      <c r="C12" s="59" t="s">
        <v>173</v>
      </c>
      <c r="D12" s="18" t="s">
        <v>41</v>
      </c>
      <c r="E12" s="20" t="s">
        <v>53</v>
      </c>
      <c r="F12" s="58" t="s">
        <v>109</v>
      </c>
      <c r="G12" s="60" t="s">
        <v>283</v>
      </c>
      <c r="H12" s="58" t="s">
        <v>275</v>
      </c>
      <c r="I12" s="61">
        <v>40000000</v>
      </c>
      <c r="J12" s="61">
        <v>40000000</v>
      </c>
      <c r="K12" s="61"/>
      <c r="L12" s="61"/>
      <c r="M12" s="43">
        <v>0</v>
      </c>
      <c r="N12" s="43">
        <v>0</v>
      </c>
      <c r="O12" s="43">
        <v>0</v>
      </c>
      <c r="P12" s="43">
        <v>0</v>
      </c>
      <c r="Q12" s="43">
        <v>7000000</v>
      </c>
      <c r="R12" s="43">
        <v>8000000</v>
      </c>
      <c r="S12" s="43">
        <v>8000000</v>
      </c>
      <c r="T12" s="43">
        <v>8000000</v>
      </c>
      <c r="U12" s="43">
        <v>9000000</v>
      </c>
      <c r="V12" s="62"/>
    </row>
    <row r="13" spans="1:22" ht="57" customHeight="1" x14ac:dyDescent="0.35">
      <c r="A13" s="57" t="s">
        <v>88</v>
      </c>
      <c r="B13" s="58" t="s">
        <v>89</v>
      </c>
      <c r="C13" s="59" t="s">
        <v>173</v>
      </c>
      <c r="D13" s="18" t="s">
        <v>41</v>
      </c>
      <c r="E13" s="20" t="s">
        <v>53</v>
      </c>
      <c r="F13" s="58" t="s">
        <v>90</v>
      </c>
      <c r="G13" s="60" t="s">
        <v>284</v>
      </c>
      <c r="H13" s="58" t="s">
        <v>273</v>
      </c>
      <c r="I13" s="61">
        <v>30000000</v>
      </c>
      <c r="J13" s="61">
        <v>30000000</v>
      </c>
      <c r="K13" s="61"/>
      <c r="L13" s="61"/>
      <c r="M13" s="43">
        <v>0</v>
      </c>
      <c r="N13" s="43">
        <v>0</v>
      </c>
      <c r="O13" s="43">
        <v>0</v>
      </c>
      <c r="P13" s="43">
        <v>900000</v>
      </c>
      <c r="Q13" s="43">
        <v>300000</v>
      </c>
      <c r="R13" s="43">
        <v>7200000</v>
      </c>
      <c r="S13" s="43">
        <v>7200000</v>
      </c>
      <c r="T13" s="43">
        <v>7200000</v>
      </c>
      <c r="U13" s="43">
        <v>7200000</v>
      </c>
      <c r="V13" s="62"/>
    </row>
    <row r="14" spans="1:22" ht="57" customHeight="1" x14ac:dyDescent="0.35">
      <c r="A14" s="57" t="s">
        <v>50</v>
      </c>
      <c r="B14" s="58" t="s">
        <v>51</v>
      </c>
      <c r="C14" s="59" t="s">
        <v>173</v>
      </c>
      <c r="D14" s="18" t="s">
        <v>41</v>
      </c>
      <c r="E14" s="20" t="s">
        <v>53</v>
      </c>
      <c r="F14" s="58" t="s">
        <v>54</v>
      </c>
      <c r="G14" s="60" t="s">
        <v>285</v>
      </c>
      <c r="H14" s="58" t="s">
        <v>275</v>
      </c>
      <c r="I14" s="61">
        <v>27346734.149999999</v>
      </c>
      <c r="J14" s="61">
        <v>27346734.149999999</v>
      </c>
      <c r="K14" s="61"/>
      <c r="L14" s="61"/>
      <c r="M14" s="43">
        <v>0</v>
      </c>
      <c r="N14" s="43">
        <v>0</v>
      </c>
      <c r="O14" s="43">
        <v>0</v>
      </c>
      <c r="P14" s="43">
        <v>0</v>
      </c>
      <c r="Q14" s="43">
        <v>1400000</v>
      </c>
      <c r="R14" s="43">
        <v>1400000</v>
      </c>
      <c r="S14" s="43">
        <v>7364020.25</v>
      </c>
      <c r="T14" s="43">
        <v>12273367.08</v>
      </c>
      <c r="U14" s="43">
        <v>4909346.82</v>
      </c>
      <c r="V14" s="62"/>
    </row>
    <row r="15" spans="1:22" ht="57" customHeight="1" x14ac:dyDescent="0.35">
      <c r="A15" s="57" t="s">
        <v>103</v>
      </c>
      <c r="B15" s="58" t="s">
        <v>104</v>
      </c>
      <c r="C15" s="59" t="s">
        <v>173</v>
      </c>
      <c r="D15" s="18" t="s">
        <v>41</v>
      </c>
      <c r="E15" s="20" t="s">
        <v>53</v>
      </c>
      <c r="F15" s="58" t="s">
        <v>105</v>
      </c>
      <c r="G15" s="60" t="s">
        <v>286</v>
      </c>
      <c r="H15" s="58" t="s">
        <v>287</v>
      </c>
      <c r="I15" s="61">
        <v>23000000</v>
      </c>
      <c r="J15" s="61">
        <v>13000000</v>
      </c>
      <c r="K15" s="61"/>
      <c r="L15" s="61">
        <v>10000000</v>
      </c>
      <c r="M15" s="43">
        <v>0</v>
      </c>
      <c r="N15" s="43">
        <v>0</v>
      </c>
      <c r="O15" s="43">
        <v>0</v>
      </c>
      <c r="P15" s="43">
        <v>500000</v>
      </c>
      <c r="Q15" s="43">
        <v>2000000</v>
      </c>
      <c r="R15" s="43">
        <v>5000000</v>
      </c>
      <c r="S15" s="43">
        <v>3000000</v>
      </c>
      <c r="T15" s="43">
        <v>2500000</v>
      </c>
      <c r="U15" s="43">
        <v>0</v>
      </c>
      <c r="V15" s="62"/>
    </row>
    <row r="16" spans="1:22" ht="57" customHeight="1" x14ac:dyDescent="0.35">
      <c r="A16" s="57" t="s">
        <v>97</v>
      </c>
      <c r="B16" s="58" t="s">
        <v>98</v>
      </c>
      <c r="C16" s="59" t="s">
        <v>173</v>
      </c>
      <c r="D16" s="18" t="s">
        <v>41</v>
      </c>
      <c r="E16" s="20" t="s">
        <v>53</v>
      </c>
      <c r="F16" s="58" t="s">
        <v>100</v>
      </c>
      <c r="G16" s="60" t="s">
        <v>288</v>
      </c>
      <c r="H16" s="58" t="s">
        <v>269</v>
      </c>
      <c r="I16" s="61">
        <v>9000000</v>
      </c>
      <c r="J16" s="61">
        <v>3000000</v>
      </c>
      <c r="K16" s="61"/>
      <c r="L16" s="61">
        <v>6000000</v>
      </c>
      <c r="M16" s="43">
        <v>0</v>
      </c>
      <c r="N16" s="43">
        <v>0</v>
      </c>
      <c r="O16" s="43">
        <v>0</v>
      </c>
      <c r="P16" s="43">
        <v>0</v>
      </c>
      <c r="Q16" s="43">
        <v>3000000</v>
      </c>
      <c r="R16" s="43">
        <v>0</v>
      </c>
      <c r="S16" s="43">
        <v>0</v>
      </c>
      <c r="T16" s="43">
        <v>0</v>
      </c>
      <c r="U16" s="43">
        <v>0</v>
      </c>
      <c r="V16" s="62"/>
    </row>
    <row r="17" spans="1:22" ht="57" customHeight="1" x14ac:dyDescent="0.35">
      <c r="A17" s="57" t="s">
        <v>92</v>
      </c>
      <c r="B17" s="58" t="s">
        <v>93</v>
      </c>
      <c r="C17" s="59" t="s">
        <v>173</v>
      </c>
      <c r="D17" s="18" t="s">
        <v>41</v>
      </c>
      <c r="E17" s="20" t="s">
        <v>53</v>
      </c>
      <c r="F17" s="58" t="s">
        <v>95</v>
      </c>
      <c r="G17" s="60" t="s">
        <v>289</v>
      </c>
      <c r="H17" s="58" t="s">
        <v>275</v>
      </c>
      <c r="I17" s="61">
        <v>5000000</v>
      </c>
      <c r="J17" s="61">
        <v>5000000</v>
      </c>
      <c r="K17" s="61"/>
      <c r="L17" s="61"/>
      <c r="M17" s="43">
        <v>0</v>
      </c>
      <c r="N17" s="43">
        <v>0</v>
      </c>
      <c r="O17" s="43">
        <v>200000</v>
      </c>
      <c r="P17" s="43">
        <v>300000</v>
      </c>
      <c r="Q17" s="43">
        <v>1500000</v>
      </c>
      <c r="R17" s="43">
        <v>1500000</v>
      </c>
      <c r="S17" s="43">
        <v>1500000</v>
      </c>
      <c r="T17" s="43">
        <v>0</v>
      </c>
      <c r="U17" s="43">
        <v>0</v>
      </c>
      <c r="V17" s="62"/>
    </row>
    <row r="18" spans="1:22" ht="57" customHeight="1" x14ac:dyDescent="0.35">
      <c r="A18" s="18" t="s">
        <v>124</v>
      </c>
      <c r="B18" s="18" t="s">
        <v>125</v>
      </c>
      <c r="C18" s="59" t="s">
        <v>173</v>
      </c>
      <c r="D18" s="18" t="s">
        <v>126</v>
      </c>
      <c r="E18" s="19" t="s">
        <v>127</v>
      </c>
      <c r="F18" s="58" t="s">
        <v>128</v>
      </c>
      <c r="G18" s="60" t="s">
        <v>290</v>
      </c>
      <c r="H18" s="58" t="s">
        <v>282</v>
      </c>
      <c r="I18" s="61">
        <v>3000000</v>
      </c>
      <c r="J18" s="61">
        <v>3000000</v>
      </c>
      <c r="K18" s="61"/>
      <c r="L18" s="61"/>
      <c r="M18" s="43">
        <v>0</v>
      </c>
      <c r="N18" s="43">
        <v>0</v>
      </c>
      <c r="O18" s="43">
        <v>500000</v>
      </c>
      <c r="P18" s="87">
        <v>500000</v>
      </c>
      <c r="Q18" s="87">
        <v>400000</v>
      </c>
      <c r="R18" s="87">
        <v>400000</v>
      </c>
      <c r="S18" s="87">
        <v>400000</v>
      </c>
      <c r="T18" s="87">
        <v>400000</v>
      </c>
      <c r="U18" s="87">
        <v>400000</v>
      </c>
      <c r="V18" s="62"/>
    </row>
    <row r="19" spans="1:22" ht="22.5" customHeight="1" x14ac:dyDescent="0.35">
      <c r="G19" s="63"/>
      <c r="I19" s="64">
        <f t="shared" ref="I19:U19" si="0">SUM(I3:I18)</f>
        <v>346984203.38999999</v>
      </c>
      <c r="J19" s="64">
        <f t="shared" si="0"/>
        <v>293446734.14999998</v>
      </c>
      <c r="K19" s="64">
        <f t="shared" si="0"/>
        <v>9000000</v>
      </c>
      <c r="L19" s="64">
        <f t="shared" si="0"/>
        <v>44537469.240000002</v>
      </c>
      <c r="M19" s="65">
        <f t="shared" si="0"/>
        <v>0</v>
      </c>
      <c r="N19" s="65">
        <f t="shared" si="0"/>
        <v>0</v>
      </c>
      <c r="O19" s="65">
        <f t="shared" si="0"/>
        <v>915000</v>
      </c>
      <c r="P19" s="88">
        <f t="shared" si="0"/>
        <v>7500483.8700000001</v>
      </c>
      <c r="Q19" s="88">
        <f t="shared" si="0"/>
        <v>35154516.129999995</v>
      </c>
      <c r="R19" s="88">
        <f t="shared" si="0"/>
        <v>65625000</v>
      </c>
      <c r="S19" s="88">
        <f t="shared" si="0"/>
        <v>71019020.25</v>
      </c>
      <c r="T19" s="88">
        <f t="shared" si="0"/>
        <v>70048367.079999998</v>
      </c>
      <c r="U19" s="88">
        <f t="shared" si="0"/>
        <v>43184346.82</v>
      </c>
    </row>
    <row r="20" spans="1:22" x14ac:dyDescent="0.35">
      <c r="G20" s="63"/>
      <c r="J20" s="50"/>
      <c r="K20" s="50"/>
      <c r="L20" s="50"/>
      <c r="M20" s="66"/>
      <c r="N20" s="66"/>
      <c r="O20" s="66"/>
      <c r="P20" s="66"/>
      <c r="Q20" s="66"/>
      <c r="R20" s="66"/>
      <c r="S20" s="66"/>
      <c r="T20" s="66"/>
      <c r="U20" s="66"/>
    </row>
    <row r="21" spans="1:22" x14ac:dyDescent="0.35">
      <c r="G21" s="63"/>
      <c r="J21" s="50"/>
      <c r="K21" s="50"/>
      <c r="L21" s="50"/>
      <c r="M21" s="66"/>
      <c r="N21" s="66"/>
      <c r="O21" s="66"/>
      <c r="P21" s="66"/>
      <c r="Q21" s="66"/>
      <c r="R21" s="66"/>
      <c r="S21" s="66"/>
      <c r="T21" s="66"/>
      <c r="U21" s="66"/>
    </row>
    <row r="22" spans="1:22" x14ac:dyDescent="0.35">
      <c r="G22" s="63"/>
      <c r="I22" s="66"/>
      <c r="J22" s="66"/>
      <c r="K22" s="66"/>
      <c r="L22" s="66"/>
      <c r="M22" s="66"/>
      <c r="N22" s="66"/>
      <c r="O22" s="66"/>
      <c r="P22" s="67"/>
      <c r="Q22" s="67"/>
      <c r="R22" s="66"/>
      <c r="S22" s="66"/>
      <c r="T22" s="66"/>
      <c r="U22" s="66"/>
    </row>
    <row r="23" spans="1:22" x14ac:dyDescent="0.35">
      <c r="G23" s="63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22" x14ac:dyDescent="0.35">
      <c r="G24" s="63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2" x14ac:dyDescent="0.35">
      <c r="G25" s="63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2" x14ac:dyDescent="0.35">
      <c r="G26" s="63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2" x14ac:dyDescent="0.35">
      <c r="G27" s="63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2" x14ac:dyDescent="0.35">
      <c r="G28" s="63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2" x14ac:dyDescent="0.35">
      <c r="G29" s="63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</sheetData>
  <mergeCells count="2">
    <mergeCell ref="B1:U1"/>
    <mergeCell ref="A2:B2"/>
  </mergeCells>
  <printOptions horizontalCentered="1" verticalCentered="1"/>
  <pageMargins left="0.70833333333333304" right="0.70833333333333304" top="0.82708333333333295" bottom="0.905555555555556" header="0" footer="0.511811023622047"/>
  <pageSetup paperSize="8" fitToHeight="0" orientation="landscape" horizontalDpi="300" verticalDpi="300"/>
  <headerFooter>
    <oddHeader>&amp;LAccordo per la Coesione Governo - Regione Marche&amp;C&amp;F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8CBAD"/>
    <pageSetUpPr fitToPage="1"/>
  </sheetPr>
  <dimension ref="A1:AMI73"/>
  <sheetViews>
    <sheetView showGridLines="0" topLeftCell="A13" zoomScale="70" zoomScaleNormal="70" workbookViewId="0">
      <selection activeCell="Z22" sqref="Z22"/>
    </sheetView>
  </sheetViews>
  <sheetFormatPr defaultColWidth="9.453125" defaultRowHeight="18.5" x14ac:dyDescent="0.35"/>
  <cols>
    <col min="1" max="1" width="21.54296875" style="68" customWidth="1"/>
    <col min="2" max="2" width="41.54296875" style="69" customWidth="1"/>
    <col min="3" max="3" width="39.08984375" style="69" customWidth="1"/>
    <col min="4" max="4" width="44" style="69" customWidth="1"/>
    <col min="5" max="5" width="22.90625" style="69" customWidth="1"/>
    <col min="6" max="6" width="110.453125" style="69" customWidth="1"/>
    <col min="7" max="7" width="26.54296875" style="69" customWidth="1"/>
    <col min="8" max="8" width="26" style="70" customWidth="1"/>
    <col min="9" max="9" width="27.453125" style="70" customWidth="1"/>
    <col min="10" max="10" width="22.90625" style="70" customWidth="1"/>
    <col min="11" max="11" width="10.453125" style="71" customWidth="1"/>
    <col min="12" max="12" width="17" style="71" bestFit="1" customWidth="1"/>
    <col min="13" max="17" width="18.36328125" style="71" bestFit="1" customWidth="1"/>
    <col min="18" max="1023" width="9.453125" style="68"/>
  </cols>
  <sheetData>
    <row r="1" spans="1:23" s="72" customFormat="1" ht="66" customHeight="1" x14ac:dyDescent="0.35">
      <c r="A1" s="120" t="s">
        <v>291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3" s="72" customFormat="1" ht="56.25" customHeight="1" x14ac:dyDescent="0.35">
      <c r="A2" s="55" t="s">
        <v>23</v>
      </c>
      <c r="B2" s="55" t="s">
        <v>24</v>
      </c>
      <c r="C2" s="55" t="s">
        <v>292</v>
      </c>
      <c r="D2" s="55" t="s">
        <v>26</v>
      </c>
      <c r="E2" s="55" t="s">
        <v>27</v>
      </c>
      <c r="F2" s="55" t="s">
        <v>28</v>
      </c>
      <c r="G2" s="55" t="s">
        <v>293</v>
      </c>
      <c r="H2" s="73" t="s">
        <v>153</v>
      </c>
      <c r="I2" s="73" t="s">
        <v>154</v>
      </c>
      <c r="J2" s="73" t="s">
        <v>307</v>
      </c>
      <c r="K2" s="55">
        <v>2023</v>
      </c>
      <c r="L2" s="55">
        <v>2024</v>
      </c>
      <c r="M2" s="55">
        <v>2025</v>
      </c>
      <c r="N2" s="55">
        <v>2026</v>
      </c>
      <c r="O2" s="55">
        <v>2027</v>
      </c>
      <c r="P2" s="55">
        <v>2028</v>
      </c>
      <c r="Q2" s="55">
        <v>2029</v>
      </c>
    </row>
    <row r="3" spans="1:23" s="72" customFormat="1" ht="31" x14ac:dyDescent="0.35">
      <c r="A3" s="38" t="s">
        <v>159</v>
      </c>
      <c r="B3" s="60" t="s">
        <v>160</v>
      </c>
      <c r="C3" s="18" t="s">
        <v>41</v>
      </c>
      <c r="D3" s="20" t="s">
        <v>161</v>
      </c>
      <c r="E3" s="74" t="s">
        <v>162</v>
      </c>
      <c r="F3" s="60" t="s">
        <v>163</v>
      </c>
      <c r="G3" s="60" t="s">
        <v>294</v>
      </c>
      <c r="H3" s="24">
        <v>9811341.6400000006</v>
      </c>
      <c r="I3" s="24">
        <v>9811341.6400000006</v>
      </c>
      <c r="J3" s="24"/>
      <c r="K3" s="24">
        <v>0</v>
      </c>
      <c r="L3" s="24">
        <v>0</v>
      </c>
      <c r="M3" s="24">
        <v>450000</v>
      </c>
      <c r="N3" s="24">
        <v>450000</v>
      </c>
      <c r="O3" s="24">
        <v>3000000</v>
      </c>
      <c r="P3" s="24">
        <v>3000000</v>
      </c>
      <c r="Q3" s="24">
        <v>2911341.64</v>
      </c>
      <c r="R3" s="49"/>
      <c r="S3" s="49"/>
      <c r="T3" s="49"/>
      <c r="U3" s="49"/>
      <c r="V3" s="49"/>
      <c r="W3" s="49"/>
    </row>
    <row r="4" spans="1:23" s="72" customFormat="1" ht="15.5" x14ac:dyDescent="0.35">
      <c r="A4" s="38" t="s">
        <v>164</v>
      </c>
      <c r="B4" s="60" t="s">
        <v>165</v>
      </c>
      <c r="C4" s="18" t="s">
        <v>41</v>
      </c>
      <c r="D4" s="20" t="s">
        <v>161</v>
      </c>
      <c r="E4" s="74" t="s">
        <v>166</v>
      </c>
      <c r="F4" s="60" t="s">
        <v>167</v>
      </c>
      <c r="G4" s="60" t="s">
        <v>295</v>
      </c>
      <c r="H4" s="24">
        <v>7262210.46</v>
      </c>
      <c r="I4" s="24">
        <v>7262210.46</v>
      </c>
      <c r="J4" s="24"/>
      <c r="K4" s="24">
        <v>0</v>
      </c>
      <c r="L4" s="24">
        <v>0</v>
      </c>
      <c r="M4" s="24">
        <v>350000</v>
      </c>
      <c r="N4" s="24">
        <v>350000</v>
      </c>
      <c r="O4" s="24">
        <v>3000000</v>
      </c>
      <c r="P4" s="24">
        <v>3000000</v>
      </c>
      <c r="Q4" s="24">
        <v>562210.46</v>
      </c>
      <c r="R4" s="49"/>
      <c r="S4" s="49"/>
      <c r="T4" s="49"/>
      <c r="U4" s="49"/>
      <c r="V4" s="49"/>
      <c r="W4" s="49"/>
    </row>
    <row r="5" spans="1:23" s="72" customFormat="1" ht="31" x14ac:dyDescent="0.35">
      <c r="A5" s="38" t="s">
        <v>168</v>
      </c>
      <c r="B5" s="60" t="s">
        <v>169</v>
      </c>
      <c r="C5" s="18" t="s">
        <v>41</v>
      </c>
      <c r="D5" s="20" t="s">
        <v>161</v>
      </c>
      <c r="E5" s="74" t="s">
        <v>170</v>
      </c>
      <c r="F5" s="60" t="s">
        <v>171</v>
      </c>
      <c r="G5" s="60" t="s">
        <v>296</v>
      </c>
      <c r="H5" s="24">
        <v>11479269.699999999</v>
      </c>
      <c r="I5" s="24">
        <v>11479269.699999999</v>
      </c>
      <c r="J5" s="24"/>
      <c r="K5" s="24">
        <v>0</v>
      </c>
      <c r="L5" s="24">
        <v>0</v>
      </c>
      <c r="M5" s="24">
        <v>473766.93</v>
      </c>
      <c r="N5" s="24">
        <v>164502.76999999999</v>
      </c>
      <c r="O5" s="24">
        <v>4609875</v>
      </c>
      <c r="P5" s="24">
        <v>4609875</v>
      </c>
      <c r="Q5" s="24">
        <v>1621250</v>
      </c>
      <c r="R5" s="49"/>
      <c r="S5" s="49"/>
      <c r="T5" s="49"/>
      <c r="U5" s="49"/>
      <c r="V5" s="49"/>
      <c r="W5" s="49"/>
    </row>
    <row r="6" spans="1:23" s="72" customFormat="1" ht="31" x14ac:dyDescent="0.35">
      <c r="A6" s="38" t="s">
        <v>172</v>
      </c>
      <c r="B6" s="60" t="s">
        <v>173</v>
      </c>
      <c r="C6" s="18" t="s">
        <v>41</v>
      </c>
      <c r="D6" s="20" t="s">
        <v>53</v>
      </c>
      <c r="E6" s="74" t="s">
        <v>86</v>
      </c>
      <c r="F6" s="75" t="s">
        <v>174</v>
      </c>
      <c r="G6" s="60" t="s">
        <v>297</v>
      </c>
      <c r="H6" s="24">
        <v>39000000</v>
      </c>
      <c r="I6" s="24">
        <v>9000000</v>
      </c>
      <c r="J6" s="24">
        <v>30000000</v>
      </c>
      <c r="K6" s="24">
        <v>0</v>
      </c>
      <c r="L6" s="24">
        <v>0</v>
      </c>
      <c r="M6" s="24">
        <v>346022.93</v>
      </c>
      <c r="N6" s="24">
        <v>653977.06999999995</v>
      </c>
      <c r="O6" s="24">
        <v>1700000</v>
      </c>
      <c r="P6" s="24">
        <v>2700000</v>
      </c>
      <c r="Q6" s="24">
        <v>3600000</v>
      </c>
      <c r="R6" s="49"/>
      <c r="S6" s="49"/>
      <c r="T6" s="49"/>
      <c r="U6" s="49"/>
      <c r="V6" s="49"/>
      <c r="W6" s="49"/>
    </row>
    <row r="7" spans="1:23" s="72" customFormat="1" ht="46.5" x14ac:dyDescent="0.35">
      <c r="A7" s="38" t="s">
        <v>175</v>
      </c>
      <c r="B7" s="60" t="s">
        <v>176</v>
      </c>
      <c r="C7" s="20" t="s">
        <v>177</v>
      </c>
      <c r="D7" s="20" t="s">
        <v>178</v>
      </c>
      <c r="E7" s="20" t="s">
        <v>309</v>
      </c>
      <c r="F7" s="60" t="s">
        <v>179</v>
      </c>
      <c r="G7" s="60"/>
      <c r="H7" s="24">
        <v>14717012.449999999</v>
      </c>
      <c r="I7" s="24">
        <v>14717012.449999999</v>
      </c>
      <c r="J7" s="24"/>
      <c r="K7" s="24">
        <v>0</v>
      </c>
      <c r="L7" s="24">
        <v>4905670.8099999996</v>
      </c>
      <c r="M7" s="24">
        <v>4893786</v>
      </c>
      <c r="N7" s="24">
        <v>4917555.6399999997</v>
      </c>
      <c r="O7" s="24">
        <v>0</v>
      </c>
      <c r="P7" s="24">
        <v>0</v>
      </c>
      <c r="Q7" s="24">
        <v>0</v>
      </c>
      <c r="R7" s="49"/>
      <c r="S7" s="49"/>
      <c r="T7" s="49"/>
      <c r="U7" s="49"/>
      <c r="V7" s="49"/>
      <c r="W7" s="49"/>
    </row>
    <row r="8" spans="1:23" s="72" customFormat="1" ht="15.5" x14ac:dyDescent="0.35">
      <c r="A8" s="38" t="s">
        <v>180</v>
      </c>
      <c r="B8" s="60" t="s">
        <v>181</v>
      </c>
      <c r="C8" s="20" t="s">
        <v>177</v>
      </c>
      <c r="D8" s="20" t="s">
        <v>178</v>
      </c>
      <c r="E8" s="20" t="s">
        <v>309</v>
      </c>
      <c r="F8" s="60" t="s">
        <v>298</v>
      </c>
      <c r="G8" s="60"/>
      <c r="H8" s="24">
        <v>1962268.33</v>
      </c>
      <c r="I8" s="24">
        <v>1962268.33</v>
      </c>
      <c r="J8" s="24"/>
      <c r="K8" s="24">
        <v>0</v>
      </c>
      <c r="L8" s="24">
        <v>0</v>
      </c>
      <c r="M8" s="24">
        <v>0</v>
      </c>
      <c r="N8" s="24">
        <v>0</v>
      </c>
      <c r="O8" s="24">
        <v>588680.5</v>
      </c>
      <c r="P8" s="24">
        <v>588680.5</v>
      </c>
      <c r="Q8" s="24">
        <v>784907.33</v>
      </c>
      <c r="R8" s="49"/>
      <c r="S8" s="49"/>
      <c r="T8" s="49"/>
      <c r="U8" s="49"/>
      <c r="V8" s="49"/>
      <c r="W8" s="49"/>
    </row>
    <row r="9" spans="1:23" s="72" customFormat="1" ht="31" x14ac:dyDescent="0.35">
      <c r="A9" s="38" t="s">
        <v>183</v>
      </c>
      <c r="B9" s="60" t="s">
        <v>184</v>
      </c>
      <c r="C9" s="20" t="s">
        <v>177</v>
      </c>
      <c r="D9" s="20" t="s">
        <v>178</v>
      </c>
      <c r="E9" s="20" t="s">
        <v>309</v>
      </c>
      <c r="F9" s="60" t="s">
        <v>185</v>
      </c>
      <c r="G9" s="60"/>
      <c r="H9" s="24">
        <v>14717012.460000001</v>
      </c>
      <c r="I9" s="24">
        <v>14717012.460000001</v>
      </c>
      <c r="J9" s="24"/>
      <c r="K9" s="24">
        <v>0</v>
      </c>
      <c r="L9" s="24">
        <v>0</v>
      </c>
      <c r="M9" s="24">
        <v>4415103.74</v>
      </c>
      <c r="N9" s="24">
        <v>4415103.74</v>
      </c>
      <c r="O9" s="24">
        <v>4415103.74</v>
      </c>
      <c r="P9" s="24">
        <v>1471701.24</v>
      </c>
      <c r="Q9" s="24">
        <v>0</v>
      </c>
      <c r="R9" s="49"/>
      <c r="S9" s="49"/>
      <c r="T9" s="49"/>
      <c r="U9" s="49"/>
      <c r="V9" s="49"/>
      <c r="W9" s="49"/>
    </row>
    <row r="10" spans="1:23" s="72" customFormat="1" ht="31" x14ac:dyDescent="0.35">
      <c r="A10" s="38" t="s">
        <v>186</v>
      </c>
      <c r="B10" s="60" t="s">
        <v>184</v>
      </c>
      <c r="C10" s="20" t="s">
        <v>177</v>
      </c>
      <c r="D10" s="20" t="s">
        <v>178</v>
      </c>
      <c r="E10" s="20" t="s">
        <v>309</v>
      </c>
      <c r="F10" s="60" t="s">
        <v>187</v>
      </c>
      <c r="G10" s="60"/>
      <c r="H10" s="24">
        <v>3924536.66</v>
      </c>
      <c r="I10" s="24">
        <v>3924536.66</v>
      </c>
      <c r="J10" s="24"/>
      <c r="K10" s="24">
        <v>0</v>
      </c>
      <c r="L10" s="24">
        <v>0</v>
      </c>
      <c r="M10" s="24">
        <v>0</v>
      </c>
      <c r="N10" s="24">
        <v>0</v>
      </c>
      <c r="O10" s="24">
        <v>1177361</v>
      </c>
      <c r="P10" s="24">
        <v>1177361</v>
      </c>
      <c r="Q10" s="24">
        <v>1569814.66</v>
      </c>
      <c r="R10" s="49"/>
      <c r="S10" s="49"/>
      <c r="T10" s="49"/>
      <c r="U10" s="49"/>
      <c r="V10" s="49"/>
      <c r="W10" s="49"/>
    </row>
    <row r="11" spans="1:23" s="72" customFormat="1" ht="15.5" x14ac:dyDescent="0.35">
      <c r="A11" s="38" t="s">
        <v>188</v>
      </c>
      <c r="B11" s="60" t="s">
        <v>173</v>
      </c>
      <c r="C11" s="20" t="s">
        <v>177</v>
      </c>
      <c r="D11" s="20" t="s">
        <v>178</v>
      </c>
      <c r="E11" s="20" t="s">
        <v>309</v>
      </c>
      <c r="F11" s="60" t="s">
        <v>189</v>
      </c>
      <c r="G11" s="60"/>
      <c r="H11" s="24">
        <v>1471701.25</v>
      </c>
      <c r="I11" s="24">
        <v>1471701.25</v>
      </c>
      <c r="J11" s="24"/>
      <c r="K11" s="24">
        <v>0</v>
      </c>
      <c r="L11" s="24">
        <v>0</v>
      </c>
      <c r="M11" s="24">
        <v>731382.57</v>
      </c>
      <c r="N11" s="24">
        <v>740318.68</v>
      </c>
      <c r="O11" s="24">
        <v>0</v>
      </c>
      <c r="P11" s="24">
        <v>0</v>
      </c>
      <c r="Q11" s="24">
        <v>0</v>
      </c>
      <c r="R11" s="49"/>
      <c r="S11" s="49"/>
      <c r="T11" s="49"/>
      <c r="U11" s="49"/>
      <c r="V11" s="49"/>
      <c r="W11" s="49"/>
    </row>
    <row r="12" spans="1:23" s="72" customFormat="1" ht="15.5" x14ac:dyDescent="0.35">
      <c r="A12" s="38" t="s">
        <v>190</v>
      </c>
      <c r="B12" s="60" t="s">
        <v>173</v>
      </c>
      <c r="C12" s="20" t="s">
        <v>177</v>
      </c>
      <c r="D12" s="20" t="s">
        <v>178</v>
      </c>
      <c r="E12" s="20" t="s">
        <v>309</v>
      </c>
      <c r="F12" s="60" t="s">
        <v>191</v>
      </c>
      <c r="G12" s="60"/>
      <c r="H12" s="24">
        <v>14717012.449999999</v>
      </c>
      <c r="I12" s="24">
        <v>14717012.449999999</v>
      </c>
      <c r="J12" s="24"/>
      <c r="K12" s="24">
        <v>0</v>
      </c>
      <c r="L12" s="24">
        <v>0</v>
      </c>
      <c r="M12" s="24">
        <v>2886714.77</v>
      </c>
      <c r="N12" s="24">
        <v>3030297.68</v>
      </c>
      <c r="O12" s="24">
        <v>5000000</v>
      </c>
      <c r="P12" s="24">
        <v>3800000</v>
      </c>
      <c r="Q12" s="24">
        <v>0</v>
      </c>
      <c r="R12" s="49"/>
      <c r="S12" s="49"/>
      <c r="T12" s="49"/>
      <c r="U12" s="49"/>
      <c r="V12" s="49"/>
      <c r="W12" s="49"/>
    </row>
    <row r="13" spans="1:23" s="72" customFormat="1" ht="31" x14ac:dyDescent="0.35">
      <c r="A13" s="38" t="s">
        <v>192</v>
      </c>
      <c r="B13" s="60" t="s">
        <v>173</v>
      </c>
      <c r="C13" s="20" t="s">
        <v>193</v>
      </c>
      <c r="D13" s="20" t="s">
        <v>194</v>
      </c>
      <c r="E13" s="20" t="s">
        <v>309</v>
      </c>
      <c r="F13" s="60" t="s">
        <v>195</v>
      </c>
      <c r="G13" s="60"/>
      <c r="H13" s="24">
        <v>7260392.8099999996</v>
      </c>
      <c r="I13" s="24">
        <v>7260392.8099999996</v>
      </c>
      <c r="J13" s="24"/>
      <c r="K13" s="24">
        <v>0</v>
      </c>
      <c r="L13" s="24">
        <v>0</v>
      </c>
      <c r="M13" s="24">
        <v>637737.19999999995</v>
      </c>
      <c r="N13" s="24">
        <v>637737.21</v>
      </c>
      <c r="O13" s="24">
        <v>1471701.25</v>
      </c>
      <c r="P13" s="24">
        <v>2513217.15</v>
      </c>
      <c r="Q13" s="24">
        <v>2000000</v>
      </c>
      <c r="R13" s="49"/>
      <c r="S13" s="49"/>
      <c r="T13" s="49"/>
      <c r="U13" s="49"/>
      <c r="V13" s="49"/>
      <c r="W13" s="49"/>
    </row>
    <row r="14" spans="1:23" s="72" customFormat="1" ht="15.5" x14ac:dyDescent="0.35">
      <c r="A14" s="38" t="s">
        <v>196</v>
      </c>
      <c r="B14" s="60" t="s">
        <v>197</v>
      </c>
      <c r="C14" s="20" t="s">
        <v>193</v>
      </c>
      <c r="D14" s="20" t="s">
        <v>198</v>
      </c>
      <c r="E14" s="20" t="s">
        <v>309</v>
      </c>
      <c r="F14" s="60" t="s">
        <v>199</v>
      </c>
      <c r="G14" s="60"/>
      <c r="H14" s="24">
        <v>494170.8</v>
      </c>
      <c r="I14" s="24">
        <v>494170.8</v>
      </c>
      <c r="J14" s="24"/>
      <c r="K14" s="24">
        <v>0</v>
      </c>
      <c r="L14" s="24">
        <v>0</v>
      </c>
      <c r="M14" s="24">
        <v>59685.26</v>
      </c>
      <c r="N14" s="24">
        <v>434485.54</v>
      </c>
      <c r="O14" s="24">
        <v>0</v>
      </c>
      <c r="P14" s="24">
        <v>0</v>
      </c>
      <c r="Q14" s="24">
        <v>0</v>
      </c>
      <c r="R14" s="49"/>
      <c r="S14" s="49"/>
      <c r="T14" s="49"/>
      <c r="U14" s="49"/>
      <c r="V14" s="49"/>
      <c r="W14" s="49"/>
    </row>
    <row r="15" spans="1:23" s="72" customFormat="1" ht="15.5" x14ac:dyDescent="0.35">
      <c r="A15" s="38" t="s">
        <v>200</v>
      </c>
      <c r="B15" s="60" t="s">
        <v>197</v>
      </c>
      <c r="C15" s="20" t="s">
        <v>193</v>
      </c>
      <c r="D15" s="20" t="s">
        <v>198</v>
      </c>
      <c r="E15" s="20" t="s">
        <v>309</v>
      </c>
      <c r="F15" s="60" t="s">
        <v>299</v>
      </c>
      <c r="G15" s="60"/>
      <c r="H15" s="24">
        <v>1275474.4099999999</v>
      </c>
      <c r="I15" s="24">
        <v>1275474.4099999999</v>
      </c>
      <c r="J15" s="24"/>
      <c r="K15" s="24">
        <v>0</v>
      </c>
      <c r="L15" s="24">
        <v>0</v>
      </c>
      <c r="M15" s="24">
        <v>320321.32</v>
      </c>
      <c r="N15" s="24">
        <v>538171.07999999996</v>
      </c>
      <c r="O15" s="24">
        <v>416982.01</v>
      </c>
      <c r="P15" s="24">
        <v>0</v>
      </c>
      <c r="Q15" s="24">
        <v>0</v>
      </c>
      <c r="R15" s="49"/>
      <c r="S15" s="49"/>
      <c r="T15" s="49"/>
      <c r="U15" s="49"/>
      <c r="V15" s="49"/>
      <c r="W15" s="49"/>
    </row>
    <row r="16" spans="1:23" s="72" customFormat="1" ht="31" x14ac:dyDescent="0.35">
      <c r="A16" s="38" t="s">
        <v>202</v>
      </c>
      <c r="B16" s="60" t="s">
        <v>203</v>
      </c>
      <c r="C16" s="20" t="s">
        <v>193</v>
      </c>
      <c r="D16" s="20" t="s">
        <v>198</v>
      </c>
      <c r="E16" s="20" t="s">
        <v>309</v>
      </c>
      <c r="F16" s="60" t="s">
        <v>204</v>
      </c>
      <c r="G16" s="60"/>
      <c r="H16" s="24">
        <v>392453.67</v>
      </c>
      <c r="I16" s="24">
        <v>392453.67</v>
      </c>
      <c r="J16" s="24"/>
      <c r="K16" s="24">
        <v>0</v>
      </c>
      <c r="L16" s="24">
        <v>0</v>
      </c>
      <c r="M16" s="24">
        <v>123113.41</v>
      </c>
      <c r="N16" s="24">
        <v>123113.42</v>
      </c>
      <c r="O16" s="24">
        <v>146226.84</v>
      </c>
      <c r="P16" s="24">
        <v>0</v>
      </c>
      <c r="Q16" s="24">
        <v>0</v>
      </c>
      <c r="R16" s="49"/>
      <c r="S16" s="49"/>
      <c r="T16" s="49"/>
      <c r="U16" s="49"/>
      <c r="V16" s="49"/>
      <c r="W16" s="49"/>
    </row>
    <row r="17" spans="1:23" s="72" customFormat="1" ht="15.5" x14ac:dyDescent="0.35">
      <c r="A17" s="38" t="s">
        <v>205</v>
      </c>
      <c r="B17" s="60" t="s">
        <v>197</v>
      </c>
      <c r="C17" s="20" t="s">
        <v>193</v>
      </c>
      <c r="D17" s="20" t="s">
        <v>198</v>
      </c>
      <c r="E17" s="20" t="s">
        <v>309</v>
      </c>
      <c r="F17" s="60" t="s">
        <v>206</v>
      </c>
      <c r="G17" s="60"/>
      <c r="H17" s="24">
        <v>3953203.29</v>
      </c>
      <c r="I17" s="24">
        <v>3953203.29</v>
      </c>
      <c r="J17" s="24"/>
      <c r="K17" s="24">
        <v>0</v>
      </c>
      <c r="L17" s="24">
        <v>0</v>
      </c>
      <c r="M17" s="24">
        <v>529293</v>
      </c>
      <c r="N17" s="24">
        <v>3423910.29</v>
      </c>
      <c r="O17" s="24">
        <v>0</v>
      </c>
      <c r="P17" s="24">
        <v>0</v>
      </c>
      <c r="Q17" s="24">
        <v>0</v>
      </c>
      <c r="R17" s="49"/>
      <c r="S17" s="49"/>
      <c r="T17" s="49"/>
      <c r="U17" s="49"/>
      <c r="V17" s="49"/>
      <c r="W17" s="49"/>
    </row>
    <row r="18" spans="1:23" s="72" customFormat="1" ht="15.5" x14ac:dyDescent="0.35">
      <c r="A18" s="38" t="s">
        <v>207</v>
      </c>
      <c r="B18" s="60" t="s">
        <v>197</v>
      </c>
      <c r="C18" s="20" t="s">
        <v>193</v>
      </c>
      <c r="D18" s="20" t="s">
        <v>198</v>
      </c>
      <c r="E18" s="20" t="s">
        <v>309</v>
      </c>
      <c r="F18" s="60" t="s">
        <v>208</v>
      </c>
      <c r="G18" s="60"/>
      <c r="H18" s="24">
        <v>416780.83</v>
      </c>
      <c r="I18" s="24">
        <v>416780.83</v>
      </c>
      <c r="J18" s="24"/>
      <c r="K18" s="24">
        <v>0</v>
      </c>
      <c r="L18" s="24">
        <v>0</v>
      </c>
      <c r="M18" s="24">
        <v>416780.83</v>
      </c>
      <c r="N18" s="24">
        <v>0</v>
      </c>
      <c r="O18" s="24">
        <v>0</v>
      </c>
      <c r="P18" s="24">
        <v>0</v>
      </c>
      <c r="Q18" s="24">
        <v>0</v>
      </c>
      <c r="R18" s="49"/>
      <c r="S18" s="49"/>
      <c r="T18" s="49"/>
      <c r="U18" s="49"/>
      <c r="V18" s="49"/>
      <c r="W18" s="49"/>
    </row>
    <row r="19" spans="1:23" s="72" customFormat="1" ht="31" x14ac:dyDescent="0.35">
      <c r="A19" s="38" t="s">
        <v>209</v>
      </c>
      <c r="B19" s="60" t="s">
        <v>210</v>
      </c>
      <c r="C19" s="20" t="s">
        <v>193</v>
      </c>
      <c r="D19" s="20" t="s">
        <v>194</v>
      </c>
      <c r="E19" s="20" t="s">
        <v>309</v>
      </c>
      <c r="F19" s="60" t="s">
        <v>211</v>
      </c>
      <c r="G19" s="60"/>
      <c r="H19" s="24">
        <v>392453.67</v>
      </c>
      <c r="I19" s="24">
        <v>392453.67</v>
      </c>
      <c r="J19" s="24"/>
      <c r="K19" s="24">
        <v>0</v>
      </c>
      <c r="L19" s="24">
        <v>0</v>
      </c>
      <c r="M19" s="24">
        <v>50000</v>
      </c>
      <c r="N19" s="24">
        <v>146226.84</v>
      </c>
      <c r="O19" s="24">
        <v>196226.83</v>
      </c>
      <c r="P19" s="24">
        <v>0</v>
      </c>
      <c r="Q19" s="24">
        <v>0</v>
      </c>
      <c r="R19" s="49"/>
      <c r="S19" s="49"/>
      <c r="T19" s="49"/>
      <c r="U19" s="49"/>
      <c r="V19" s="49"/>
      <c r="W19" s="49"/>
    </row>
    <row r="20" spans="1:23" s="72" customFormat="1" ht="31" x14ac:dyDescent="0.35">
      <c r="A20" s="38" t="s">
        <v>212</v>
      </c>
      <c r="B20" s="60" t="s">
        <v>210</v>
      </c>
      <c r="C20" s="20" t="s">
        <v>193</v>
      </c>
      <c r="D20" s="20" t="s">
        <v>198</v>
      </c>
      <c r="E20" s="20" t="s">
        <v>309</v>
      </c>
      <c r="F20" s="60" t="s">
        <v>300</v>
      </c>
      <c r="G20" s="60"/>
      <c r="H20" s="24">
        <v>686793.92</v>
      </c>
      <c r="I20" s="24">
        <v>686793.92</v>
      </c>
      <c r="J20" s="24"/>
      <c r="K20" s="24">
        <v>0</v>
      </c>
      <c r="L20" s="24">
        <v>0</v>
      </c>
      <c r="M20" s="24">
        <v>29636.25</v>
      </c>
      <c r="N20" s="24">
        <v>313760.71000000002</v>
      </c>
      <c r="O20" s="24">
        <v>98113.42</v>
      </c>
      <c r="P20" s="24">
        <v>245283.54</v>
      </c>
      <c r="Q20" s="24">
        <v>0</v>
      </c>
      <c r="R20" s="49"/>
      <c r="S20" s="49"/>
      <c r="T20" s="49"/>
      <c r="U20" s="49"/>
      <c r="V20" s="49"/>
      <c r="W20" s="49"/>
    </row>
    <row r="21" spans="1:23" s="72" customFormat="1" ht="31" x14ac:dyDescent="0.35">
      <c r="A21" s="38" t="s">
        <v>214</v>
      </c>
      <c r="B21" s="60" t="s">
        <v>173</v>
      </c>
      <c r="C21" s="20" t="s">
        <v>177</v>
      </c>
      <c r="D21" s="20" t="s">
        <v>215</v>
      </c>
      <c r="E21" s="20" t="s">
        <v>309</v>
      </c>
      <c r="F21" s="60" t="s">
        <v>216</v>
      </c>
      <c r="G21" s="60"/>
      <c r="H21" s="24">
        <v>147170.12</v>
      </c>
      <c r="I21" s="24">
        <v>147170.12</v>
      </c>
      <c r="J21" s="24"/>
      <c r="K21" s="24">
        <v>0</v>
      </c>
      <c r="L21" s="24">
        <v>103019.08</v>
      </c>
      <c r="M21" s="24">
        <v>44151.040000000001</v>
      </c>
      <c r="N21" s="24">
        <v>0</v>
      </c>
      <c r="O21" s="24">
        <v>0</v>
      </c>
      <c r="P21" s="24">
        <v>0</v>
      </c>
      <c r="Q21" s="24">
        <v>0</v>
      </c>
      <c r="R21" s="49"/>
      <c r="S21" s="49"/>
      <c r="T21" s="49"/>
      <c r="U21" s="49"/>
      <c r="V21" s="49"/>
      <c r="W21" s="49"/>
    </row>
    <row r="22" spans="1:23" s="72" customFormat="1" ht="31" x14ac:dyDescent="0.35">
      <c r="A22" s="38" t="s">
        <v>217</v>
      </c>
      <c r="B22" s="60" t="s">
        <v>173</v>
      </c>
      <c r="C22" s="20" t="s">
        <v>177</v>
      </c>
      <c r="D22" s="20" t="s">
        <v>215</v>
      </c>
      <c r="E22" s="20" t="s">
        <v>309</v>
      </c>
      <c r="F22" s="60" t="s">
        <v>218</v>
      </c>
      <c r="G22" s="60"/>
      <c r="H22" s="24">
        <v>581518.76</v>
      </c>
      <c r="I22" s="24">
        <v>581518.76</v>
      </c>
      <c r="J22" s="24"/>
      <c r="K22" s="24">
        <v>0</v>
      </c>
      <c r="L22" s="24">
        <v>0</v>
      </c>
      <c r="M22" s="24">
        <v>186104.48</v>
      </c>
      <c r="N22" s="24">
        <v>395414.28</v>
      </c>
      <c r="O22" s="24"/>
      <c r="P22" s="24"/>
      <c r="Q22" s="24"/>
      <c r="R22" s="49"/>
      <c r="S22" s="49"/>
      <c r="T22" s="49"/>
      <c r="U22" s="49"/>
      <c r="V22" s="49"/>
      <c r="W22" s="49"/>
    </row>
    <row r="23" spans="1:23" s="72" customFormat="1" ht="31" x14ac:dyDescent="0.35">
      <c r="A23" s="38" t="s">
        <v>219</v>
      </c>
      <c r="B23" s="60" t="s">
        <v>173</v>
      </c>
      <c r="C23" s="20" t="s">
        <v>177</v>
      </c>
      <c r="D23" s="20" t="s">
        <v>215</v>
      </c>
      <c r="E23" s="20" t="s">
        <v>309</v>
      </c>
      <c r="F23" s="60" t="s">
        <v>220</v>
      </c>
      <c r="G23" s="60"/>
      <c r="H23" s="24">
        <v>183351.44</v>
      </c>
      <c r="I23" s="24">
        <v>183351.44</v>
      </c>
      <c r="J23" s="24"/>
      <c r="K23" s="24">
        <v>0</v>
      </c>
      <c r="L23" s="24">
        <v>0</v>
      </c>
      <c r="M23" s="24">
        <v>68709.73</v>
      </c>
      <c r="N23" s="24">
        <v>114641.71</v>
      </c>
      <c r="O23" s="24">
        <v>0</v>
      </c>
      <c r="P23" s="24">
        <v>0</v>
      </c>
      <c r="Q23" s="24">
        <v>0</v>
      </c>
      <c r="R23" s="49"/>
      <c r="S23" s="49"/>
      <c r="T23" s="49"/>
      <c r="U23" s="49"/>
      <c r="V23" s="49"/>
      <c r="W23" s="49"/>
    </row>
    <row r="24" spans="1:23" s="72" customFormat="1" ht="15.5" x14ac:dyDescent="0.35">
      <c r="A24" s="38" t="s">
        <v>221</v>
      </c>
      <c r="B24" s="60" t="s">
        <v>173</v>
      </c>
      <c r="C24" s="20" t="s">
        <v>177</v>
      </c>
      <c r="D24" s="20" t="s">
        <v>215</v>
      </c>
      <c r="E24" s="20" t="s">
        <v>309</v>
      </c>
      <c r="F24" s="60" t="s">
        <v>222</v>
      </c>
      <c r="G24" s="60"/>
      <c r="H24" s="24">
        <v>2521929.25</v>
      </c>
      <c r="I24" s="24">
        <v>2521929.25</v>
      </c>
      <c r="J24" s="24"/>
      <c r="K24" s="24">
        <v>0</v>
      </c>
      <c r="L24" s="24">
        <v>0</v>
      </c>
      <c r="M24" s="24">
        <v>2310970.61</v>
      </c>
      <c r="N24" s="24">
        <v>210958.64</v>
      </c>
      <c r="O24" s="24">
        <v>0</v>
      </c>
      <c r="P24" s="24">
        <v>0</v>
      </c>
      <c r="Q24" s="24">
        <v>0</v>
      </c>
      <c r="R24" s="49"/>
      <c r="S24" s="49"/>
      <c r="T24" s="49"/>
      <c r="U24" s="49"/>
      <c r="V24" s="49"/>
      <c r="W24" s="49"/>
    </row>
    <row r="25" spans="1:23" s="72" customFormat="1" ht="15.5" x14ac:dyDescent="0.35">
      <c r="A25" s="38" t="s">
        <v>223</v>
      </c>
      <c r="B25" s="60" t="s">
        <v>224</v>
      </c>
      <c r="C25" s="20" t="s">
        <v>225</v>
      </c>
      <c r="D25" s="20" t="s">
        <v>226</v>
      </c>
      <c r="E25" s="20" t="s">
        <v>309</v>
      </c>
      <c r="F25" s="60" t="s">
        <v>227</v>
      </c>
      <c r="G25" s="60"/>
      <c r="H25" s="24">
        <v>294340.25</v>
      </c>
      <c r="I25" s="24">
        <v>294340.25</v>
      </c>
      <c r="J25" s="24"/>
      <c r="K25" s="24">
        <v>0</v>
      </c>
      <c r="L25" s="24">
        <v>0</v>
      </c>
      <c r="M25" s="24">
        <v>18665.86</v>
      </c>
      <c r="N25" s="24">
        <v>25000</v>
      </c>
      <c r="O25" s="24">
        <v>130340.25</v>
      </c>
      <c r="P25" s="24">
        <v>90334.14</v>
      </c>
      <c r="Q25" s="24">
        <v>30000</v>
      </c>
      <c r="R25" s="49"/>
      <c r="S25" s="49"/>
      <c r="T25" s="49"/>
      <c r="U25" s="49"/>
      <c r="V25" s="49"/>
      <c r="W25" s="49"/>
    </row>
    <row r="26" spans="1:23" s="72" customFormat="1" ht="15.5" x14ac:dyDescent="0.35">
      <c r="A26" s="38" t="s">
        <v>228</v>
      </c>
      <c r="B26" s="60" t="s">
        <v>173</v>
      </c>
      <c r="C26" s="20" t="s">
        <v>225</v>
      </c>
      <c r="D26" s="20" t="s">
        <v>226</v>
      </c>
      <c r="E26" s="20" t="s">
        <v>309</v>
      </c>
      <c r="F26" s="60" t="s">
        <v>229</v>
      </c>
      <c r="G26" s="60"/>
      <c r="H26" s="24">
        <v>7643471.3300000001</v>
      </c>
      <c r="I26" s="24">
        <v>7643471.3300000001</v>
      </c>
      <c r="J26" s="24"/>
      <c r="K26" s="24">
        <v>0</v>
      </c>
      <c r="L26" s="24">
        <v>0</v>
      </c>
      <c r="M26" s="24">
        <v>3137800.51</v>
      </c>
      <c r="N26" s="24">
        <v>0</v>
      </c>
      <c r="O26" s="24">
        <v>2265000</v>
      </c>
      <c r="P26" s="24">
        <v>2240670.8199999998</v>
      </c>
      <c r="Q26" s="24">
        <v>0</v>
      </c>
      <c r="R26" s="49"/>
      <c r="S26" s="49"/>
      <c r="T26" s="49"/>
      <c r="U26" s="49"/>
      <c r="V26" s="49"/>
      <c r="W26" s="49"/>
    </row>
    <row r="27" spans="1:23" s="72" customFormat="1" ht="15.5" x14ac:dyDescent="0.35">
      <c r="A27" s="38" t="s">
        <v>230</v>
      </c>
      <c r="B27" s="60" t="s">
        <v>173</v>
      </c>
      <c r="C27" s="20" t="s">
        <v>225</v>
      </c>
      <c r="D27" s="20" t="s">
        <v>226</v>
      </c>
      <c r="E27" s="20" t="s">
        <v>309</v>
      </c>
      <c r="F27" s="60" t="s">
        <v>301</v>
      </c>
      <c r="G27" s="60"/>
      <c r="H27" s="24">
        <v>6384131.1799999997</v>
      </c>
      <c r="I27" s="24">
        <v>6384131.1799999997</v>
      </c>
      <c r="J27" s="24"/>
      <c r="K27" s="24">
        <v>0</v>
      </c>
      <c r="L27" s="24">
        <v>797022.22</v>
      </c>
      <c r="M27" s="24">
        <v>1691734.93</v>
      </c>
      <c r="N27" s="24">
        <v>111242.85</v>
      </c>
      <c r="O27" s="24">
        <v>1800000</v>
      </c>
      <c r="P27" s="24">
        <v>1984131.18</v>
      </c>
      <c r="Q27" s="24">
        <v>0</v>
      </c>
      <c r="R27" s="49"/>
      <c r="S27" s="49"/>
      <c r="T27" s="49"/>
      <c r="U27" s="49"/>
      <c r="V27" s="49"/>
      <c r="W27" s="49"/>
    </row>
    <row r="28" spans="1:23" s="72" customFormat="1" ht="15.5" x14ac:dyDescent="0.35">
      <c r="A28" s="38" t="s">
        <v>232</v>
      </c>
      <c r="B28" s="60" t="s">
        <v>173</v>
      </c>
      <c r="C28" s="20" t="s">
        <v>225</v>
      </c>
      <c r="D28" s="20" t="s">
        <v>226</v>
      </c>
      <c r="E28" s="20" t="s">
        <v>309</v>
      </c>
      <c r="F28" s="60" t="s">
        <v>302</v>
      </c>
      <c r="G28" s="60"/>
      <c r="H28" s="24">
        <v>2452835.41</v>
      </c>
      <c r="I28" s="24">
        <v>2452835.41</v>
      </c>
      <c r="J28" s="24"/>
      <c r="K28" s="24">
        <v>0</v>
      </c>
      <c r="L28" s="24">
        <v>350000</v>
      </c>
      <c r="M28" s="24">
        <v>1401000</v>
      </c>
      <c r="N28" s="24">
        <v>0</v>
      </c>
      <c r="O28" s="24">
        <v>401835.41</v>
      </c>
      <c r="P28" s="24">
        <v>300000</v>
      </c>
      <c r="Q28" s="24">
        <v>0</v>
      </c>
      <c r="R28" s="49"/>
      <c r="S28" s="49"/>
      <c r="T28" s="49"/>
      <c r="U28" s="49"/>
      <c r="V28" s="49"/>
      <c r="W28" s="49"/>
    </row>
    <row r="29" spans="1:23" s="72" customFormat="1" ht="31" x14ac:dyDescent="0.35">
      <c r="A29" s="38" t="s">
        <v>234</v>
      </c>
      <c r="B29" s="60" t="s">
        <v>173</v>
      </c>
      <c r="C29" s="20" t="s">
        <v>225</v>
      </c>
      <c r="D29" s="20" t="s">
        <v>226</v>
      </c>
      <c r="E29" s="20" t="s">
        <v>309</v>
      </c>
      <c r="F29" s="60" t="s">
        <v>235</v>
      </c>
      <c r="G29" s="60"/>
      <c r="H29" s="24">
        <v>9558481.6600000001</v>
      </c>
      <c r="I29" s="24">
        <v>9558481.6600000001</v>
      </c>
      <c r="J29" s="24"/>
      <c r="K29" s="24">
        <v>0</v>
      </c>
      <c r="L29" s="24">
        <v>0</v>
      </c>
      <c r="M29" s="24">
        <v>2868000</v>
      </c>
      <c r="N29" s="24">
        <v>80000</v>
      </c>
      <c r="O29" s="24">
        <v>2948000</v>
      </c>
      <c r="P29" s="24">
        <v>2161173.4900000002</v>
      </c>
      <c r="Q29" s="24">
        <v>1501308.17</v>
      </c>
      <c r="R29" s="49"/>
      <c r="S29" s="49"/>
      <c r="T29" s="49"/>
      <c r="U29" s="49"/>
      <c r="V29" s="49"/>
      <c r="W29" s="49"/>
    </row>
    <row r="30" spans="1:23" s="72" customFormat="1" ht="15.5" x14ac:dyDescent="0.35">
      <c r="A30" s="38" t="s">
        <v>236</v>
      </c>
      <c r="B30" s="60" t="s">
        <v>173</v>
      </c>
      <c r="C30" s="20" t="s">
        <v>237</v>
      </c>
      <c r="D30" s="20" t="s">
        <v>238</v>
      </c>
      <c r="E30" s="20" t="s">
        <v>309</v>
      </c>
      <c r="F30" s="60" t="s">
        <v>239</v>
      </c>
      <c r="G30" s="60"/>
      <c r="H30" s="24">
        <v>6867939.1500000004</v>
      </c>
      <c r="I30" s="24">
        <v>6867939.1500000004</v>
      </c>
      <c r="J30" s="24"/>
      <c r="K30" s="24">
        <v>0</v>
      </c>
      <c r="L30" s="24">
        <v>0</v>
      </c>
      <c r="M30" s="24">
        <v>1173587.83</v>
      </c>
      <c r="N30" s="24">
        <v>1595286.31</v>
      </c>
      <c r="O30" s="24">
        <v>1595286.31</v>
      </c>
      <c r="P30" s="24">
        <v>1595286.31</v>
      </c>
      <c r="Q30" s="24">
        <v>908492.39</v>
      </c>
      <c r="R30" s="49"/>
      <c r="S30" s="49"/>
      <c r="T30" s="49"/>
      <c r="U30" s="49"/>
      <c r="V30" s="49"/>
      <c r="W30" s="49"/>
    </row>
    <row r="31" spans="1:23" s="72" customFormat="1" ht="15.5" x14ac:dyDescent="0.35">
      <c r="A31" s="38" t="s">
        <v>240</v>
      </c>
      <c r="B31" s="60" t="s">
        <v>241</v>
      </c>
      <c r="C31" s="20" t="s">
        <v>237</v>
      </c>
      <c r="D31" s="20" t="s">
        <v>238</v>
      </c>
      <c r="E31" s="20" t="s">
        <v>309</v>
      </c>
      <c r="F31" s="76" t="s">
        <v>242</v>
      </c>
      <c r="G31" s="76"/>
      <c r="H31" s="24">
        <v>3000000</v>
      </c>
      <c r="I31" s="24">
        <v>3000000</v>
      </c>
      <c r="J31" s="24"/>
      <c r="K31" s="24">
        <v>0</v>
      </c>
      <c r="L31" s="24">
        <v>0</v>
      </c>
      <c r="M31" s="24">
        <v>0</v>
      </c>
      <c r="N31" s="24">
        <v>0</v>
      </c>
      <c r="O31" s="24">
        <v>3000000</v>
      </c>
      <c r="P31" s="24">
        <v>0</v>
      </c>
      <c r="Q31" s="24">
        <v>0</v>
      </c>
      <c r="R31" s="49"/>
      <c r="S31" s="49"/>
      <c r="T31" s="49"/>
      <c r="U31" s="49"/>
      <c r="V31" s="49"/>
      <c r="W31" s="49"/>
    </row>
    <row r="32" spans="1:23" s="72" customFormat="1" ht="31" x14ac:dyDescent="0.35">
      <c r="A32" s="38" t="s">
        <v>243</v>
      </c>
      <c r="B32" s="60" t="s">
        <v>173</v>
      </c>
      <c r="C32" s="20" t="s">
        <v>237</v>
      </c>
      <c r="D32" s="20" t="s">
        <v>238</v>
      </c>
      <c r="E32" s="20" t="s">
        <v>309</v>
      </c>
      <c r="F32" s="60" t="s">
        <v>244</v>
      </c>
      <c r="G32" s="60"/>
      <c r="H32" s="24">
        <v>500000</v>
      </c>
      <c r="I32" s="24">
        <v>500000</v>
      </c>
      <c r="J32" s="24"/>
      <c r="K32" s="24">
        <v>0</v>
      </c>
      <c r="L32" s="24">
        <v>0</v>
      </c>
      <c r="M32" s="24">
        <v>349049.93</v>
      </c>
      <c r="N32" s="24">
        <v>150950.07</v>
      </c>
      <c r="O32" s="24">
        <v>0</v>
      </c>
      <c r="P32" s="24">
        <v>0</v>
      </c>
      <c r="Q32" s="24">
        <v>0</v>
      </c>
      <c r="R32" s="49"/>
      <c r="S32" s="49"/>
      <c r="T32" s="49"/>
      <c r="U32" s="49"/>
      <c r="V32" s="49"/>
      <c r="W32" s="49"/>
    </row>
    <row r="33" spans="1:23" s="72" customFormat="1" ht="31" x14ac:dyDescent="0.35">
      <c r="A33" s="38" t="s">
        <v>245</v>
      </c>
      <c r="B33" s="60" t="s">
        <v>246</v>
      </c>
      <c r="C33" s="20" t="s">
        <v>143</v>
      </c>
      <c r="D33" s="20" t="s">
        <v>247</v>
      </c>
      <c r="E33" s="20" t="s">
        <v>309</v>
      </c>
      <c r="F33" s="60" t="s">
        <v>248</v>
      </c>
      <c r="G33" s="60"/>
      <c r="H33" s="24">
        <v>1000000</v>
      </c>
      <c r="I33" s="24">
        <v>1000000</v>
      </c>
      <c r="J33" s="24"/>
      <c r="K33" s="24">
        <v>0</v>
      </c>
      <c r="L33" s="24">
        <v>0</v>
      </c>
      <c r="M33" s="24">
        <v>1000000</v>
      </c>
      <c r="N33" s="24">
        <v>0</v>
      </c>
      <c r="O33" s="24">
        <v>0</v>
      </c>
      <c r="P33" s="24">
        <v>0</v>
      </c>
      <c r="Q33" s="24">
        <v>0</v>
      </c>
      <c r="R33" s="49"/>
      <c r="S33" s="49"/>
      <c r="T33" s="49"/>
      <c r="U33" s="49"/>
      <c r="V33" s="49"/>
      <c r="W33" s="49"/>
    </row>
    <row r="34" spans="1:23" s="72" customFormat="1" ht="31" x14ac:dyDescent="0.35">
      <c r="A34" s="38" t="s">
        <v>249</v>
      </c>
      <c r="B34" s="60" t="s">
        <v>246</v>
      </c>
      <c r="C34" s="20" t="s">
        <v>143</v>
      </c>
      <c r="D34" s="20" t="s">
        <v>247</v>
      </c>
      <c r="E34" s="20" t="s">
        <v>309</v>
      </c>
      <c r="F34" s="60" t="s">
        <v>250</v>
      </c>
      <c r="G34" s="60"/>
      <c r="H34" s="24">
        <v>675300.11</v>
      </c>
      <c r="I34" s="24">
        <v>675300.11</v>
      </c>
      <c r="J34" s="24"/>
      <c r="K34" s="24">
        <v>0</v>
      </c>
      <c r="L34" s="24">
        <v>0</v>
      </c>
      <c r="M34" s="24">
        <v>487262</v>
      </c>
      <c r="N34" s="24">
        <v>188038.11</v>
      </c>
      <c r="O34" s="24">
        <v>0</v>
      </c>
      <c r="P34" s="24">
        <v>0</v>
      </c>
      <c r="Q34" s="24">
        <v>0</v>
      </c>
      <c r="R34" s="49"/>
      <c r="S34" s="49"/>
      <c r="T34" s="49"/>
      <c r="U34" s="49"/>
      <c r="V34" s="49"/>
      <c r="W34" s="49"/>
    </row>
    <row r="35" spans="1:23" s="72" customFormat="1" ht="31" x14ac:dyDescent="0.35">
      <c r="A35" s="38" t="s">
        <v>251</v>
      </c>
      <c r="B35" s="60" t="s">
        <v>246</v>
      </c>
      <c r="C35" s="20" t="s">
        <v>143</v>
      </c>
      <c r="D35" s="20" t="s">
        <v>247</v>
      </c>
      <c r="E35" s="20" t="s">
        <v>309</v>
      </c>
      <c r="F35" s="60" t="s">
        <v>303</v>
      </c>
      <c r="G35" s="60"/>
      <c r="H35" s="24">
        <v>1119645.6399999999</v>
      </c>
      <c r="I35" s="24">
        <v>1119645.6399999999</v>
      </c>
      <c r="J35" s="24"/>
      <c r="K35" s="24">
        <v>0</v>
      </c>
      <c r="L35" s="24">
        <v>0</v>
      </c>
      <c r="M35" s="24">
        <v>1119645.6399999999</v>
      </c>
      <c r="N35" s="24">
        <v>0</v>
      </c>
      <c r="O35" s="24">
        <v>0</v>
      </c>
      <c r="P35" s="24">
        <v>0</v>
      </c>
      <c r="Q35" s="24">
        <v>0</v>
      </c>
      <c r="R35" s="49"/>
      <c r="S35" s="49"/>
      <c r="T35" s="49"/>
      <c r="U35" s="49"/>
      <c r="V35" s="49"/>
      <c r="W35" s="49"/>
    </row>
    <row r="36" spans="1:23" s="72" customFormat="1" ht="31" x14ac:dyDescent="0.35">
      <c r="A36" s="38" t="s">
        <v>253</v>
      </c>
      <c r="B36" s="60" t="s">
        <v>246</v>
      </c>
      <c r="C36" s="20" t="s">
        <v>143</v>
      </c>
      <c r="D36" s="20" t="s">
        <v>247</v>
      </c>
      <c r="E36" s="20" t="s">
        <v>309</v>
      </c>
      <c r="F36" s="60" t="s">
        <v>254</v>
      </c>
      <c r="G36" s="60"/>
      <c r="H36" s="24">
        <v>2995999.49</v>
      </c>
      <c r="I36" s="24">
        <v>2995999.49</v>
      </c>
      <c r="J36" s="24"/>
      <c r="K36" s="24">
        <v>0</v>
      </c>
      <c r="L36" s="24">
        <v>0</v>
      </c>
      <c r="M36" s="24">
        <v>2995999.49</v>
      </c>
      <c r="N36" s="24">
        <v>0</v>
      </c>
      <c r="O36" s="24">
        <v>0</v>
      </c>
      <c r="P36" s="24">
        <v>0</v>
      </c>
      <c r="Q36" s="24">
        <v>0</v>
      </c>
      <c r="R36" s="49"/>
      <c r="S36" s="49"/>
      <c r="T36" s="49"/>
      <c r="U36" s="49"/>
      <c r="V36" s="49"/>
      <c r="W36" s="49"/>
    </row>
    <row r="37" spans="1:23" s="72" customFormat="1" ht="31" x14ac:dyDescent="0.35">
      <c r="A37" s="38" t="s">
        <v>255</v>
      </c>
      <c r="B37" s="60" t="s">
        <v>246</v>
      </c>
      <c r="C37" s="20" t="s">
        <v>143</v>
      </c>
      <c r="D37" s="20" t="s">
        <v>247</v>
      </c>
      <c r="E37" s="20" t="s">
        <v>309</v>
      </c>
      <c r="F37" s="60" t="s">
        <v>256</v>
      </c>
      <c r="G37" s="60"/>
      <c r="H37" s="24">
        <v>1043247.26</v>
      </c>
      <c r="I37" s="24">
        <v>1043247.26</v>
      </c>
      <c r="J37" s="24"/>
      <c r="K37" s="24">
        <v>0</v>
      </c>
      <c r="L37" s="24">
        <v>0</v>
      </c>
      <c r="M37" s="24">
        <v>443247.26</v>
      </c>
      <c r="N37" s="24">
        <v>600000</v>
      </c>
      <c r="O37" s="24">
        <v>0</v>
      </c>
      <c r="P37" s="24">
        <v>0</v>
      </c>
      <c r="Q37" s="24">
        <v>0</v>
      </c>
      <c r="R37" s="49"/>
      <c r="S37" s="49"/>
      <c r="T37" s="49"/>
      <c r="U37" s="49"/>
      <c r="V37" s="49"/>
      <c r="W37" s="49"/>
    </row>
    <row r="38" spans="1:23" s="72" customFormat="1" ht="31" x14ac:dyDescent="0.35">
      <c r="A38" s="38" t="s">
        <v>257</v>
      </c>
      <c r="B38" s="60" t="s">
        <v>246</v>
      </c>
      <c r="C38" s="20" t="s">
        <v>143</v>
      </c>
      <c r="D38" s="20" t="s">
        <v>247</v>
      </c>
      <c r="E38" s="20" t="s">
        <v>309</v>
      </c>
      <c r="F38" s="60" t="s">
        <v>258</v>
      </c>
      <c r="G38" s="60"/>
      <c r="H38" s="24">
        <v>250000</v>
      </c>
      <c r="I38" s="24">
        <v>250000</v>
      </c>
      <c r="J38" s="24"/>
      <c r="K38" s="24">
        <v>0</v>
      </c>
      <c r="L38" s="24">
        <v>0</v>
      </c>
      <c r="M38" s="24">
        <v>250000</v>
      </c>
      <c r="N38" s="24">
        <v>0</v>
      </c>
      <c r="O38" s="24">
        <v>0</v>
      </c>
      <c r="P38" s="24">
        <v>0</v>
      </c>
      <c r="Q38" s="24">
        <v>0</v>
      </c>
      <c r="R38" s="49"/>
      <c r="S38" s="49"/>
      <c r="T38" s="49"/>
      <c r="U38" s="49"/>
      <c r="V38" s="49"/>
      <c r="W38" s="49"/>
    </row>
    <row r="39" spans="1:23" s="72" customFormat="1" ht="31" x14ac:dyDescent="0.35">
      <c r="A39" s="38" t="s">
        <v>259</v>
      </c>
      <c r="B39" s="60" t="s">
        <v>246</v>
      </c>
      <c r="C39" s="20" t="s">
        <v>143</v>
      </c>
      <c r="D39" s="20" t="s">
        <v>247</v>
      </c>
      <c r="E39" s="20" t="s">
        <v>309</v>
      </c>
      <c r="F39" s="60" t="s">
        <v>260</v>
      </c>
      <c r="G39" s="60"/>
      <c r="H39" s="24">
        <v>2515807.5</v>
      </c>
      <c r="I39" s="24">
        <v>2515807.5</v>
      </c>
      <c r="J39" s="24"/>
      <c r="K39" s="24">
        <v>0</v>
      </c>
      <c r="L39" s="24">
        <v>0</v>
      </c>
      <c r="M39" s="24">
        <v>2515807.5</v>
      </c>
      <c r="N39" s="24">
        <v>0</v>
      </c>
      <c r="O39" s="24">
        <v>0</v>
      </c>
      <c r="P39" s="24">
        <v>0</v>
      </c>
      <c r="Q39" s="24">
        <v>0</v>
      </c>
      <c r="R39" s="49"/>
      <c r="S39" s="49"/>
      <c r="T39" s="49"/>
      <c r="U39" s="49"/>
      <c r="V39" s="49"/>
      <c r="W39" s="49"/>
    </row>
    <row r="40" spans="1:23" s="72" customFormat="1" ht="30" customHeight="1" x14ac:dyDescent="0.35">
      <c r="A40" s="38" t="s">
        <v>261</v>
      </c>
      <c r="B40" s="60" t="s">
        <v>173</v>
      </c>
      <c r="C40" s="18" t="s">
        <v>126</v>
      </c>
      <c r="D40" s="19" t="s">
        <v>127</v>
      </c>
      <c r="E40" s="74" t="s">
        <v>128</v>
      </c>
      <c r="F40" s="60" t="s">
        <v>262</v>
      </c>
      <c r="G40" s="60"/>
      <c r="H40" s="24">
        <v>647749.68000000005</v>
      </c>
      <c r="I40" s="24">
        <v>647749.68000000005</v>
      </c>
      <c r="J40" s="24"/>
      <c r="K40" s="24">
        <v>0</v>
      </c>
      <c r="L40" s="24">
        <v>0</v>
      </c>
      <c r="M40" s="24">
        <v>129549.936</v>
      </c>
      <c r="N40" s="24">
        <v>129549.936</v>
      </c>
      <c r="O40" s="24">
        <v>129549.936</v>
      </c>
      <c r="P40" s="24">
        <v>129549.936</v>
      </c>
      <c r="Q40" s="24">
        <v>129549.936</v>
      </c>
      <c r="R40" s="49"/>
      <c r="S40" s="49"/>
      <c r="T40" s="49"/>
      <c r="U40" s="49"/>
      <c r="V40" s="49"/>
      <c r="W40" s="49"/>
    </row>
    <row r="41" spans="1:23" s="72" customFormat="1" ht="15.5" x14ac:dyDescent="0.35">
      <c r="A41" s="78"/>
      <c r="B41" s="77"/>
      <c r="C41" s="79"/>
      <c r="D41" s="79"/>
      <c r="E41" s="79"/>
      <c r="F41" s="80"/>
      <c r="G41" s="80"/>
      <c r="H41" s="86">
        <f>SUM(H3:H40)</f>
        <v>184317007.03000003</v>
      </c>
      <c r="I41" s="86">
        <f>SUM(I3:I40)</f>
        <v>154317007.03</v>
      </c>
      <c r="J41" s="86">
        <f>SUM(J3:J40)</f>
        <v>30000000</v>
      </c>
      <c r="K41" s="86">
        <f t="shared" ref="K41:Q41" si="0">SUM(K3:K40)</f>
        <v>0</v>
      </c>
      <c r="L41" s="86">
        <f t="shared" si="0"/>
        <v>6155712.1099999994</v>
      </c>
      <c r="M41" s="86">
        <f t="shared" si="0"/>
        <v>38904630.955999993</v>
      </c>
      <c r="N41" s="86">
        <f t="shared" si="0"/>
        <v>23940242.576000001</v>
      </c>
      <c r="O41" s="86">
        <f t="shared" si="0"/>
        <v>38090282.495999999</v>
      </c>
      <c r="P41" s="86">
        <f t="shared" si="0"/>
        <v>31607264.306000002</v>
      </c>
      <c r="Q41" s="86">
        <f t="shared" si="0"/>
        <v>15618874.586000001</v>
      </c>
      <c r="R41" s="49"/>
      <c r="S41" s="49"/>
      <c r="T41" s="49"/>
      <c r="U41" s="49"/>
      <c r="V41" s="49"/>
      <c r="W41" s="49"/>
    </row>
    <row r="42" spans="1:23" x14ac:dyDescent="0.35">
      <c r="F42" s="81"/>
      <c r="G42" s="81"/>
      <c r="H42" s="89"/>
      <c r="I42" s="89"/>
      <c r="J42" s="89"/>
      <c r="K42" s="90"/>
      <c r="L42" s="90"/>
      <c r="M42" s="90"/>
      <c r="N42" s="90"/>
      <c r="O42" s="90"/>
      <c r="P42" s="90"/>
      <c r="Q42" s="90"/>
      <c r="R42" s="84"/>
      <c r="S42" s="84"/>
      <c r="T42" s="84"/>
      <c r="U42" s="84"/>
      <c r="V42" s="84"/>
      <c r="W42" s="84"/>
    </row>
    <row r="43" spans="1:23" x14ac:dyDescent="0.35">
      <c r="A43" s="102" t="s">
        <v>305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83"/>
      <c r="R43" s="84"/>
      <c r="S43" s="84"/>
      <c r="T43" s="84"/>
      <c r="U43" s="84"/>
      <c r="V43" s="84"/>
      <c r="W43" s="84"/>
    </row>
    <row r="44" spans="1:23" x14ac:dyDescent="0.35">
      <c r="F44" s="81"/>
      <c r="G44" s="81"/>
      <c r="H44" s="82"/>
      <c r="I44" s="82"/>
      <c r="J44" s="82"/>
      <c r="K44" s="83"/>
      <c r="L44" s="83"/>
      <c r="M44" s="83"/>
      <c r="N44" s="83"/>
      <c r="O44" s="83"/>
      <c r="P44" s="83"/>
      <c r="Q44" s="83"/>
      <c r="R44" s="84"/>
      <c r="S44" s="84"/>
      <c r="T44" s="84"/>
      <c r="U44" s="84"/>
      <c r="V44" s="84"/>
      <c r="W44" s="84"/>
    </row>
    <row r="45" spans="1:23" x14ac:dyDescent="0.35">
      <c r="F45" s="81"/>
      <c r="G45" s="81"/>
      <c r="H45" s="82"/>
      <c r="I45" s="82"/>
      <c r="K45" s="83"/>
      <c r="L45" s="83"/>
      <c r="M45" s="83"/>
      <c r="N45" s="83"/>
      <c r="O45" s="83"/>
      <c r="P45" s="83"/>
      <c r="Q45" s="83"/>
      <c r="R45" s="84"/>
      <c r="S45" s="84"/>
      <c r="T45" s="84"/>
      <c r="U45" s="84"/>
      <c r="V45" s="84"/>
      <c r="W45" s="84"/>
    </row>
    <row r="46" spans="1:23" x14ac:dyDescent="0.35">
      <c r="F46" s="81"/>
      <c r="G46" s="81"/>
      <c r="H46" s="82"/>
      <c r="I46" s="82"/>
      <c r="J46" s="82"/>
      <c r="K46" s="83"/>
      <c r="L46" s="83"/>
      <c r="M46" s="83"/>
      <c r="N46" s="83"/>
      <c r="O46" s="83"/>
      <c r="P46" s="83"/>
      <c r="Q46" s="83"/>
      <c r="R46" s="84"/>
      <c r="S46" s="84"/>
      <c r="T46" s="84"/>
      <c r="U46" s="84"/>
      <c r="V46" s="84"/>
      <c r="W46" s="84"/>
    </row>
    <row r="47" spans="1:23" x14ac:dyDescent="0.35">
      <c r="F47" s="81"/>
      <c r="G47" s="81"/>
      <c r="H47" s="82"/>
      <c r="I47" s="82"/>
      <c r="J47" s="82"/>
      <c r="K47" s="83"/>
      <c r="L47" s="83"/>
      <c r="M47" s="83"/>
      <c r="N47" s="83"/>
      <c r="O47" s="83"/>
      <c r="P47" s="83"/>
      <c r="Q47" s="83"/>
      <c r="R47" s="84"/>
      <c r="S47" s="84"/>
      <c r="T47" s="84"/>
      <c r="U47" s="84"/>
      <c r="V47" s="84"/>
      <c r="W47" s="84"/>
    </row>
    <row r="48" spans="1:23" x14ac:dyDescent="0.35">
      <c r="F48" s="81"/>
      <c r="G48" s="81"/>
      <c r="H48" s="82"/>
      <c r="I48" s="82"/>
      <c r="J48" s="82"/>
      <c r="K48" s="83"/>
      <c r="L48" s="83"/>
      <c r="M48" s="83"/>
      <c r="N48" s="83"/>
      <c r="O48" s="83"/>
      <c r="P48" s="83"/>
      <c r="Q48" s="83"/>
      <c r="R48" s="84"/>
      <c r="S48" s="84"/>
      <c r="T48" s="84"/>
      <c r="U48" s="84"/>
      <c r="V48" s="84"/>
      <c r="W48" s="84"/>
    </row>
    <row r="49" spans="6:23" x14ac:dyDescent="0.35">
      <c r="F49" s="81"/>
      <c r="G49" s="81"/>
      <c r="H49" s="82"/>
      <c r="I49" s="82"/>
      <c r="J49" s="82"/>
      <c r="K49" s="83"/>
      <c r="L49" s="83"/>
      <c r="M49" s="83"/>
      <c r="N49" s="83"/>
      <c r="O49" s="83"/>
      <c r="P49" s="83"/>
      <c r="Q49" s="83"/>
      <c r="R49" s="84"/>
      <c r="S49" s="84"/>
      <c r="T49" s="84"/>
      <c r="U49" s="84"/>
      <c r="V49" s="84"/>
      <c r="W49" s="84"/>
    </row>
    <row r="50" spans="6:23" x14ac:dyDescent="0.35">
      <c r="F50" s="81"/>
      <c r="G50" s="81"/>
      <c r="H50" s="82"/>
      <c r="I50" s="82"/>
      <c r="J50" s="82"/>
      <c r="K50" s="83"/>
      <c r="L50" s="83"/>
      <c r="M50" s="83"/>
      <c r="N50" s="83"/>
      <c r="O50" s="83"/>
      <c r="P50" s="83"/>
      <c r="Q50" s="83"/>
      <c r="R50" s="84"/>
      <c r="S50" s="84"/>
      <c r="T50" s="84"/>
      <c r="U50" s="84"/>
      <c r="V50" s="84"/>
      <c r="W50" s="84"/>
    </row>
    <row r="51" spans="6:23" x14ac:dyDescent="0.35">
      <c r="F51" s="81"/>
      <c r="G51" s="81"/>
      <c r="H51" s="82"/>
      <c r="I51" s="82"/>
      <c r="J51" s="82"/>
      <c r="K51" s="83"/>
      <c r="L51" s="83"/>
      <c r="M51" s="83"/>
      <c r="N51" s="83"/>
      <c r="O51" s="83"/>
      <c r="P51" s="83"/>
      <c r="Q51" s="83"/>
      <c r="R51" s="84"/>
      <c r="S51" s="84"/>
      <c r="T51" s="84"/>
      <c r="U51" s="84"/>
      <c r="V51" s="84"/>
      <c r="W51" s="84"/>
    </row>
    <row r="52" spans="6:23" x14ac:dyDescent="0.35">
      <c r="F52" s="81"/>
      <c r="G52" s="81"/>
      <c r="H52" s="82"/>
      <c r="I52" s="82"/>
      <c r="J52" s="82"/>
      <c r="K52" s="83"/>
      <c r="L52" s="83"/>
      <c r="M52" s="83"/>
      <c r="N52" s="83"/>
      <c r="O52" s="83"/>
      <c r="P52" s="83"/>
      <c r="Q52" s="83"/>
      <c r="R52" s="84"/>
      <c r="S52" s="84"/>
      <c r="T52" s="84"/>
      <c r="U52" s="84"/>
      <c r="V52" s="84"/>
      <c r="W52" s="84"/>
    </row>
    <row r="53" spans="6:23" x14ac:dyDescent="0.35">
      <c r="F53" s="81"/>
      <c r="G53" s="81"/>
      <c r="H53" s="82"/>
      <c r="I53" s="82"/>
      <c r="J53" s="82"/>
      <c r="K53" s="83"/>
      <c r="L53" s="83"/>
      <c r="M53" s="83"/>
      <c r="N53" s="83"/>
      <c r="O53" s="83"/>
      <c r="P53" s="83"/>
      <c r="Q53" s="83"/>
      <c r="R53" s="84"/>
      <c r="S53" s="84"/>
      <c r="T53" s="84"/>
      <c r="U53" s="84"/>
      <c r="V53" s="84"/>
      <c r="W53" s="84"/>
    </row>
    <row r="54" spans="6:23" x14ac:dyDescent="0.35">
      <c r="F54" s="81"/>
      <c r="G54" s="81"/>
      <c r="H54" s="82"/>
      <c r="I54" s="82"/>
      <c r="J54" s="82"/>
      <c r="K54" s="83"/>
      <c r="L54" s="83"/>
      <c r="M54" s="83"/>
      <c r="N54" s="83"/>
      <c r="O54" s="83"/>
      <c r="P54" s="83"/>
      <c r="Q54" s="83"/>
      <c r="R54" s="84"/>
      <c r="S54" s="84"/>
      <c r="T54" s="84"/>
      <c r="U54" s="84"/>
      <c r="V54" s="84"/>
      <c r="W54" s="84"/>
    </row>
    <row r="55" spans="6:23" x14ac:dyDescent="0.35">
      <c r="F55" s="81"/>
      <c r="G55" s="81"/>
      <c r="H55" s="82"/>
      <c r="I55" s="82"/>
      <c r="J55" s="82"/>
      <c r="K55" s="83"/>
      <c r="L55" s="83"/>
      <c r="M55" s="83"/>
      <c r="N55" s="83"/>
      <c r="O55" s="83"/>
      <c r="P55" s="83"/>
      <c r="Q55" s="83"/>
      <c r="R55" s="84"/>
      <c r="S55" s="84"/>
      <c r="T55" s="84"/>
      <c r="U55" s="84"/>
      <c r="V55" s="84"/>
      <c r="W55" s="84"/>
    </row>
    <row r="56" spans="6:23" x14ac:dyDescent="0.35">
      <c r="F56" s="81"/>
      <c r="G56" s="81"/>
      <c r="H56" s="82"/>
      <c r="I56" s="82"/>
      <c r="J56" s="82"/>
      <c r="K56" s="83"/>
      <c r="L56" s="83"/>
      <c r="M56" s="83"/>
      <c r="N56" s="83"/>
      <c r="O56" s="83"/>
      <c r="P56" s="83"/>
      <c r="Q56" s="83"/>
      <c r="R56" s="84"/>
      <c r="S56" s="84"/>
      <c r="T56" s="84"/>
      <c r="U56" s="84"/>
      <c r="V56" s="84"/>
      <c r="W56" s="84"/>
    </row>
    <row r="57" spans="6:23" x14ac:dyDescent="0.35">
      <c r="F57" s="81"/>
      <c r="G57" s="81"/>
      <c r="H57" s="82"/>
      <c r="I57" s="82"/>
      <c r="J57" s="82"/>
      <c r="K57" s="83"/>
      <c r="L57" s="83"/>
      <c r="M57" s="83"/>
      <c r="N57" s="83"/>
      <c r="O57" s="83"/>
      <c r="P57" s="83"/>
      <c r="Q57" s="83"/>
      <c r="R57" s="84"/>
      <c r="S57" s="84"/>
      <c r="T57" s="84"/>
      <c r="U57" s="84"/>
      <c r="V57" s="84"/>
      <c r="W57" s="84"/>
    </row>
    <row r="58" spans="6:23" x14ac:dyDescent="0.35">
      <c r="F58" s="81"/>
      <c r="G58" s="81"/>
      <c r="H58" s="82"/>
      <c r="I58" s="82"/>
      <c r="J58" s="82"/>
      <c r="K58" s="83"/>
      <c r="L58" s="83"/>
      <c r="M58" s="83"/>
      <c r="N58" s="83"/>
      <c r="O58" s="83"/>
      <c r="P58" s="83"/>
      <c r="Q58" s="83"/>
      <c r="R58" s="84"/>
      <c r="S58" s="84"/>
      <c r="T58" s="84"/>
      <c r="U58" s="84"/>
      <c r="V58" s="84"/>
      <c r="W58" s="84"/>
    </row>
    <row r="59" spans="6:23" x14ac:dyDescent="0.35">
      <c r="F59" s="81"/>
      <c r="G59" s="81"/>
      <c r="H59" s="82"/>
      <c r="I59" s="82"/>
      <c r="J59" s="82"/>
      <c r="K59" s="83"/>
      <c r="L59" s="83"/>
      <c r="M59" s="83"/>
      <c r="N59" s="83"/>
      <c r="O59" s="83"/>
      <c r="P59" s="83"/>
      <c r="Q59" s="83"/>
      <c r="R59" s="84"/>
      <c r="S59" s="84"/>
      <c r="T59" s="84"/>
      <c r="U59" s="84"/>
      <c r="V59" s="84"/>
      <c r="W59" s="84"/>
    </row>
    <row r="60" spans="6:23" x14ac:dyDescent="0.35">
      <c r="F60" s="81"/>
      <c r="G60" s="81"/>
      <c r="H60" s="82"/>
      <c r="I60" s="82"/>
      <c r="J60" s="82"/>
      <c r="K60" s="83"/>
      <c r="L60" s="83"/>
      <c r="M60" s="83"/>
      <c r="N60" s="83"/>
      <c r="O60" s="83"/>
      <c r="P60" s="83"/>
      <c r="Q60" s="83"/>
      <c r="R60" s="84"/>
      <c r="S60" s="84"/>
      <c r="T60" s="84"/>
      <c r="U60" s="84"/>
      <c r="V60" s="84"/>
      <c r="W60" s="84"/>
    </row>
    <row r="61" spans="6:23" x14ac:dyDescent="0.35">
      <c r="F61" s="81"/>
      <c r="G61" s="81"/>
      <c r="H61" s="82"/>
      <c r="I61" s="82"/>
      <c r="J61" s="82"/>
      <c r="K61" s="83"/>
      <c r="L61" s="83"/>
      <c r="M61" s="83"/>
      <c r="N61" s="83"/>
      <c r="O61" s="83"/>
      <c r="P61" s="83"/>
      <c r="Q61" s="83"/>
      <c r="R61" s="84"/>
      <c r="S61" s="84"/>
      <c r="T61" s="84"/>
      <c r="U61" s="84"/>
      <c r="V61" s="84"/>
      <c r="W61" s="84"/>
    </row>
    <row r="62" spans="6:23" x14ac:dyDescent="0.35">
      <c r="F62" s="81"/>
      <c r="G62" s="81"/>
      <c r="H62" s="82"/>
      <c r="I62" s="82"/>
      <c r="J62" s="82"/>
      <c r="K62" s="83"/>
      <c r="L62" s="83"/>
      <c r="M62" s="83"/>
      <c r="N62" s="83"/>
      <c r="O62" s="83"/>
      <c r="P62" s="83"/>
      <c r="Q62" s="83"/>
      <c r="R62" s="84"/>
      <c r="S62" s="84"/>
      <c r="T62" s="84"/>
      <c r="U62" s="84"/>
      <c r="V62" s="84"/>
      <c r="W62" s="84"/>
    </row>
    <row r="63" spans="6:23" x14ac:dyDescent="0.35">
      <c r="F63" s="81"/>
      <c r="G63" s="81"/>
      <c r="H63" s="82"/>
      <c r="I63" s="82"/>
      <c r="J63" s="82"/>
      <c r="K63" s="83"/>
      <c r="L63" s="83"/>
      <c r="M63" s="83"/>
      <c r="N63" s="83"/>
      <c r="O63" s="83"/>
      <c r="P63" s="83"/>
      <c r="Q63" s="83"/>
      <c r="R63" s="84"/>
      <c r="S63" s="84"/>
      <c r="T63" s="84"/>
      <c r="U63" s="84"/>
      <c r="V63" s="84"/>
      <c r="W63" s="84"/>
    </row>
    <row r="64" spans="6:23" x14ac:dyDescent="0.35">
      <c r="F64" s="81"/>
      <c r="G64" s="81"/>
      <c r="H64" s="82"/>
      <c r="I64" s="82"/>
      <c r="J64" s="82"/>
      <c r="K64" s="83"/>
      <c r="L64" s="83"/>
      <c r="M64" s="83"/>
      <c r="N64" s="83"/>
      <c r="O64" s="83"/>
      <c r="P64" s="83"/>
      <c r="Q64" s="83"/>
      <c r="R64" s="84"/>
      <c r="S64" s="84"/>
      <c r="T64" s="84"/>
      <c r="U64" s="84"/>
      <c r="V64" s="84"/>
      <c r="W64" s="84"/>
    </row>
    <row r="65" spans="6:23" x14ac:dyDescent="0.35">
      <c r="F65" s="81"/>
      <c r="G65" s="81"/>
      <c r="H65" s="82"/>
      <c r="I65" s="82"/>
      <c r="J65" s="82"/>
      <c r="K65" s="83"/>
      <c r="L65" s="83"/>
      <c r="M65" s="83"/>
      <c r="N65" s="83"/>
      <c r="O65" s="83"/>
      <c r="P65" s="83"/>
      <c r="Q65" s="83"/>
      <c r="R65" s="84"/>
      <c r="S65" s="84"/>
      <c r="T65" s="84"/>
      <c r="U65" s="84"/>
      <c r="V65" s="84"/>
      <c r="W65" s="84"/>
    </row>
    <row r="66" spans="6:23" x14ac:dyDescent="0.35">
      <c r="F66" s="81"/>
      <c r="G66" s="81"/>
      <c r="H66" s="82"/>
      <c r="I66" s="82"/>
      <c r="J66" s="82"/>
      <c r="K66" s="83"/>
      <c r="L66" s="83"/>
      <c r="M66" s="83"/>
      <c r="N66" s="83"/>
      <c r="O66" s="83"/>
      <c r="P66" s="83"/>
      <c r="Q66" s="83"/>
      <c r="R66" s="84"/>
      <c r="S66" s="84"/>
      <c r="T66" s="84"/>
      <c r="U66" s="84"/>
      <c r="V66" s="84"/>
      <c r="W66" s="84"/>
    </row>
    <row r="67" spans="6:23" x14ac:dyDescent="0.35">
      <c r="F67" s="81"/>
      <c r="G67" s="81"/>
      <c r="H67" s="82"/>
      <c r="I67" s="82"/>
      <c r="J67" s="82"/>
      <c r="K67" s="83"/>
      <c r="L67" s="83"/>
      <c r="M67" s="83"/>
      <c r="N67" s="83"/>
      <c r="O67" s="83"/>
      <c r="P67" s="83"/>
      <c r="Q67" s="83"/>
      <c r="R67" s="84"/>
      <c r="S67" s="84"/>
      <c r="T67" s="84"/>
      <c r="U67" s="84"/>
      <c r="V67" s="84"/>
      <c r="W67" s="84"/>
    </row>
    <row r="68" spans="6:23" x14ac:dyDescent="0.35">
      <c r="F68" s="81"/>
      <c r="G68" s="81"/>
      <c r="H68" s="82"/>
      <c r="I68" s="82"/>
      <c r="J68" s="82"/>
      <c r="K68" s="83"/>
      <c r="L68" s="83"/>
      <c r="M68" s="83"/>
      <c r="N68" s="83"/>
      <c r="O68" s="83"/>
      <c r="P68" s="83"/>
      <c r="Q68" s="83"/>
      <c r="R68" s="84"/>
      <c r="S68" s="84"/>
      <c r="T68" s="84"/>
      <c r="U68" s="84"/>
      <c r="V68" s="84"/>
      <c r="W68" s="84"/>
    </row>
    <row r="69" spans="6:23" x14ac:dyDescent="0.35">
      <c r="F69" s="81"/>
      <c r="G69" s="81"/>
      <c r="H69" s="82"/>
      <c r="I69" s="82"/>
      <c r="J69" s="82"/>
      <c r="K69" s="83"/>
      <c r="L69" s="83"/>
      <c r="M69" s="83"/>
      <c r="N69" s="83"/>
      <c r="O69" s="83"/>
      <c r="P69" s="83"/>
      <c r="Q69" s="83"/>
      <c r="R69" s="84"/>
      <c r="S69" s="84"/>
      <c r="T69" s="84"/>
      <c r="U69" s="84"/>
      <c r="V69" s="84"/>
      <c r="W69" s="84"/>
    </row>
    <row r="70" spans="6:23" x14ac:dyDescent="0.35">
      <c r="F70" s="81"/>
      <c r="G70" s="81"/>
      <c r="H70" s="82"/>
      <c r="I70" s="82"/>
      <c r="J70" s="82"/>
      <c r="K70" s="83"/>
      <c r="L70" s="83"/>
      <c r="M70" s="83"/>
      <c r="N70" s="83"/>
      <c r="O70" s="83"/>
      <c r="P70" s="83"/>
      <c r="Q70" s="83"/>
      <c r="R70" s="84"/>
      <c r="S70" s="84"/>
      <c r="T70" s="84"/>
      <c r="U70" s="84"/>
      <c r="V70" s="84"/>
      <c r="W70" s="84"/>
    </row>
    <row r="71" spans="6:23" x14ac:dyDescent="0.35">
      <c r="F71" s="81"/>
      <c r="G71" s="81"/>
      <c r="H71" s="82"/>
      <c r="I71" s="82"/>
      <c r="J71" s="82"/>
      <c r="K71" s="83"/>
      <c r="L71" s="83"/>
      <c r="M71" s="83"/>
      <c r="N71" s="83"/>
      <c r="O71" s="83"/>
      <c r="P71" s="83"/>
      <c r="Q71" s="83"/>
      <c r="R71" s="84"/>
      <c r="S71" s="84"/>
      <c r="T71" s="84"/>
      <c r="U71" s="84"/>
      <c r="V71" s="84"/>
      <c r="W71" s="84"/>
    </row>
    <row r="72" spans="6:23" x14ac:dyDescent="0.35">
      <c r="F72" s="81"/>
      <c r="G72" s="81"/>
      <c r="H72" s="82"/>
      <c r="I72" s="82"/>
      <c r="J72" s="82"/>
      <c r="K72" s="83"/>
      <c r="L72" s="83"/>
      <c r="M72" s="83"/>
      <c r="N72" s="83"/>
      <c r="O72" s="83"/>
      <c r="P72" s="83"/>
      <c r="Q72" s="83"/>
      <c r="R72" s="84"/>
      <c r="S72" s="84"/>
      <c r="T72" s="84"/>
      <c r="U72" s="84"/>
      <c r="V72" s="84"/>
      <c r="W72" s="84"/>
    </row>
    <row r="73" spans="6:23" x14ac:dyDescent="0.35">
      <c r="F73" s="81"/>
      <c r="G73" s="81"/>
      <c r="H73" s="82"/>
      <c r="I73" s="82"/>
      <c r="J73" s="82"/>
      <c r="K73" s="83"/>
      <c r="L73" s="83"/>
      <c r="M73" s="83"/>
      <c r="N73" s="83"/>
      <c r="O73" s="83"/>
      <c r="P73" s="83"/>
      <c r="Q73" s="83"/>
      <c r="R73" s="84"/>
      <c r="S73" s="84"/>
      <c r="T73" s="84"/>
      <c r="U73" s="84"/>
      <c r="V73" s="84"/>
      <c r="W73" s="84"/>
    </row>
  </sheetData>
  <mergeCells count="2">
    <mergeCell ref="A1:Q1"/>
    <mergeCell ref="A43:P43"/>
  </mergeCells>
  <pageMargins left="0.359722222222222" right="0.25972222222222202" top="0.75" bottom="0.390277777777778" header="0" footer="0.511811023622047"/>
  <pageSetup paperSize="8" orientation="landscape" horizontalDpi="300" verticalDpi="300"/>
  <headerFooter>
    <oddHeader>&amp;LAllegato 1A&amp;CElenco Interventi proposti per finanziamento con FSC 21-27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Tabella Articolo 3</vt:lpstr>
      <vt:lpstr>Allegato A1_Elenco interventi</vt:lpstr>
      <vt:lpstr>Allegato A2_Anticipazioni</vt:lpstr>
      <vt:lpstr>Allegato A3_Fondo di Rotazione</vt:lpstr>
      <vt:lpstr>Allegato B1__Piano fin. accordo</vt:lpstr>
      <vt:lpstr>All.B2–Piano fin.int quota FSC</vt:lpstr>
      <vt:lpstr>All.B3–Piano fin.int quota FdR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Iannini</dc:creator>
  <dc:description/>
  <cp:lastModifiedBy>Tomei Rosalba</cp:lastModifiedBy>
  <cp:revision>1</cp:revision>
  <dcterms:created xsi:type="dcterms:W3CDTF">2023-10-19T10:08:19Z</dcterms:created>
  <dcterms:modified xsi:type="dcterms:W3CDTF">2026-06-12T15:11:30Z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8e888c45-f087-413f-8039-bcd4ee63b8fc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2024-06-18T15:04:30Z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