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overnoit.sharepoint.com/sites/UfficiodiGabinetto/Documenti condivisi/General/03_Sud e Coesione/Accordi per la coesione/Accordi coesione con Amministrazioni centrali/MUR/2° invio al MEF/"/>
    </mc:Choice>
  </mc:AlternateContent>
  <xr:revisionPtr revIDLastSave="0" documentId="8_{272871F2-A299-4988-9F07-B1A0CBD62585}" xr6:coauthVersionLast="47" xr6:coauthVersionMax="47" xr10:uidLastSave="{00000000-0000-0000-0000-000000000000}"/>
  <bookViews>
    <workbookView xWindow="-120" yWindow="-120" windowWidth="29040" windowHeight="15720" tabRatio="583" activeTab="1" xr2:uid="{FEA7ADA4-DA5C-4C49-A1D8-EA7CDD7BF7FE}"/>
  </bookViews>
  <sheets>
    <sheet name="Tabella art. 3" sheetId="3" r:id="rId1"/>
    <sheet name="A1_Procedurale_FSC" sheetId="1" r:id="rId2"/>
    <sheet name="A2_Procedurale_FdR" sheetId="5" r:id="rId3"/>
    <sheet name="Allegato B_Piano fin. FSC" sheetId="4" r:id="rId4"/>
    <sheet name="B1_Finanziario_FSC" sheetId="2" r:id="rId5"/>
    <sheet name="B2_Finanziario_FdR" sheetId="6" r:id="rId6"/>
  </sheets>
  <definedNames>
    <definedName name="_xlnm._FilterDatabase" localSheetId="1" hidden="1">A1_Procedurale_FSC!$A$2:$I$7</definedName>
    <definedName name="_xlnm._FilterDatabase" localSheetId="2" hidden="1">A2_Procedurale_FdR!$A$2:$I$7</definedName>
    <definedName name="_xlnm.Print_Area" localSheetId="1">A1_Procedurale_FSC!$A$1:$O$9</definedName>
    <definedName name="_xlnm.Print_Area" localSheetId="2">A2_Procedurale_FdR!$A$1:$O$8</definedName>
    <definedName name="_xlnm.Print_Area" localSheetId="4">B1_Finanziario_FSC!$A$1:$T$8</definedName>
    <definedName name="_xlnm.Print_Area" localSheetId="5">B2_Finanziario_FdR!$A$1:$N$7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J7" i="6"/>
  <c r="K7" i="6"/>
  <c r="H5" i="6"/>
  <c r="G5" i="6" s="1"/>
  <c r="G5" i="5" s="1"/>
  <c r="H6" i="6"/>
  <c r="G6" i="6" s="1"/>
  <c r="G6" i="5" s="1"/>
  <c r="H4" i="6"/>
  <c r="G4" i="6" s="1"/>
  <c r="H6" i="2"/>
  <c r="G6" i="2" s="1"/>
  <c r="G6" i="1" s="1"/>
  <c r="H4" i="2"/>
  <c r="G4" i="2" s="1"/>
  <c r="G4" i="1" s="1"/>
  <c r="H5" i="2"/>
  <c r="G5" i="2" s="1"/>
  <c r="G5" i="1" s="1"/>
  <c r="T7" i="2"/>
  <c r="S7" i="2"/>
  <c r="R7" i="2"/>
  <c r="Q7" i="2"/>
  <c r="P7" i="2"/>
  <c r="O7" i="2"/>
  <c r="N7" i="2"/>
  <c r="M7" i="2"/>
  <c r="L7" i="2"/>
  <c r="K7" i="2"/>
  <c r="J7" i="2"/>
  <c r="I7" i="2"/>
  <c r="N7" i="6"/>
  <c r="M7" i="6"/>
  <c r="L7" i="6"/>
  <c r="H6" i="5" l="1"/>
  <c r="H5" i="5"/>
  <c r="H7" i="6"/>
  <c r="H4" i="5"/>
  <c r="G7" i="6"/>
  <c r="G4" i="5"/>
  <c r="G7" i="5" s="1"/>
  <c r="H6" i="1"/>
  <c r="G7" i="1"/>
  <c r="H4" i="1"/>
  <c r="H5" i="1"/>
  <c r="H7" i="5" l="1"/>
  <c r="B3" i="4" l="1"/>
  <c r="C3" i="4"/>
  <c r="D3" i="4"/>
  <c r="E3" i="4"/>
  <c r="F3" i="4"/>
  <c r="G3" i="4"/>
  <c r="H3" i="4"/>
  <c r="I3" i="4"/>
  <c r="J3" i="4"/>
  <c r="K3" i="4"/>
  <c r="L3" i="4"/>
  <c r="D4" i="3"/>
  <c r="D3" i="3"/>
  <c r="E5" i="3"/>
  <c r="M3" i="4" l="1"/>
  <c r="C5" i="3"/>
  <c r="D4" i="4"/>
  <c r="E4" i="4"/>
  <c r="F4" i="4"/>
  <c r="G4" i="4"/>
  <c r="H4" i="4"/>
  <c r="I4" i="4"/>
  <c r="J4" i="4"/>
  <c r="K4" i="4"/>
  <c r="L4" i="4"/>
  <c r="C4" i="4"/>
  <c r="B4" i="4"/>
  <c r="B5" i="3" l="1"/>
  <c r="D5" i="3" l="1"/>
  <c r="M4" i="4" l="1"/>
  <c r="G7" i="2"/>
  <c r="H7" i="1" l="1"/>
  <c r="H7" i="2"/>
</calcChain>
</file>

<file path=xl/sharedStrings.xml><?xml version="1.0" encoding="utf-8"?>
<sst xmlns="http://schemas.openxmlformats.org/spreadsheetml/2006/main" count="185" uniqueCount="66">
  <si>
    <t>AMBITI DI INTERVENTO</t>
  </si>
  <si>
    <t>Risorse FSC 
21-27 
(ass. ordinaria)</t>
  </si>
  <si>
    <t>Risorse FDR 
21-27 
(ass. ordinaria)</t>
  </si>
  <si>
    <t>Ammontare complessivo investimenti</t>
  </si>
  <si>
    <t>Numero interventi/
linee di azione</t>
  </si>
  <si>
    <t>RICERCA E INNOVAZIONE</t>
  </si>
  <si>
    <t>CAPACITÀ AMMINISTRATIVA</t>
  </si>
  <si>
    <t>Totale Accordo</t>
  </si>
  <si>
    <t>Accordo per la Coesione Presidente del Consiglio dei ministri - Ministro dell'università e della ricerca
Allegato A1 - Programma di interventi con cronoprogramma procedurale FSC - valori in euro</t>
  </si>
  <si>
    <t>AREATEMATICA</t>
  </si>
  <si>
    <t>LINEA DI INTERVENTO</t>
  </si>
  <si>
    <t>CUP/Linea di azione</t>
  </si>
  <si>
    <t>TITOLO</t>
  </si>
  <si>
    <t xml:space="preserve">COSTO TOTALE 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</si>
  <si>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</si>
  <si>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</si>
  <si>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</si>
  <si>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</si>
  <si>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</si>
  <si>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</si>
  <si>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</si>
  <si>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La procedura è rivolta agli enti pubblici di ricerca di cui all’art. 1 del D.Lgs. n. 218/2016, alle Università e alle istituzioni universitarie italiane statali, comunque denominate (ivi comprese le scuole superiori ad ordinamento speciale) che abbiano già dimostrato capacità gestionale e scientifica nell'ambito di precedenti investimenti strategici sulle IR</t>
  </si>
  <si>
    <t>01.02 STRUTTURE Dl RICERCA</t>
  </si>
  <si>
    <t>INTERO TERRITORIO NAZIONALE*</t>
  </si>
  <si>
    <t>Linea di azione</t>
  </si>
  <si>
    <t>Potenziamento delle Infrastrutture di Ricerca (IR) pubbliche finalizzato all’avanzamento tecnologico</t>
  </si>
  <si>
    <t>2_SEMESTRE_2025</t>
  </si>
  <si>
    <t>1_SEMESTRE_2026</t>
  </si>
  <si>
    <t>2_SEMESTRE_2026</t>
  </si>
  <si>
    <t>2_SEMESTRE_2031</t>
  </si>
  <si>
    <t>Piccole e medie Imprese (PMI), Grandi Imprese (GI), Università e i relativi consorzi, qualificate istituzioni di ricerca ed alta formazione, Enti ed Organismi di Ricerca pubblici e privati, anche in collaborazione con Enti Pubblici, Incubatori, acceleratori di imprese, spin off.</t>
  </si>
  <si>
    <t>01.01 RICERCA E SVILUPPO</t>
  </si>
  <si>
    <t>MINISTERO DELL’UNIVERSITÀ E DELLA RICERCA – DIREZIONE GENERALE DELLA RICERCA - UFFICIO IV - PROGRAMMI OPERATIVI NAZIONALI FINANZIATI DAI FONDI STRUTTURALI E DI INVESTIMENTO EUROPEI E PIANI E PROGRAMMI FINANZIATI DAL FONDO PER LO SVILUPPO E LA COESIONE (FSC) E DAL FONDO DI ROTAZIONE, NELL'AMBITO DELLA POLITICA DI COESIONE</t>
  </si>
  <si>
    <t>12.CAPACITÀ AMMINISTRATIVA</t>
  </si>
  <si>
    <t>12.02 ASSISTENZA TECNICA</t>
  </si>
  <si>
    <t>INTERO TERRITORIO NAZIONALE</t>
  </si>
  <si>
    <t>Accordo per la Coesione Presidente del Consiglio dei ministri - Ministro dell'università e della ricerca
Allegato A2 - Programma di interventi con cronoprogramma procedurale FdR - valori in euro</t>
  </si>
  <si>
    <t>IMPORTO RICHIESTO FdR</t>
  </si>
  <si>
    <t>ENTI PUBBLICI DI RICERCA DI CUI ALL’ART. 1 DEL D.LGS. N. 218/2016, LE UNIVERSITÀ E LE ISTITUZIONI UNIVERSITARIE ITALIANE STATALI, COMUNQUE DENOMINATE (IVI COMPRESE LE SCUOLE SUPERIORI AD ORDINAMENTO SPECIALE)</t>
  </si>
  <si>
    <t>2_SEMESTRE_2029</t>
  </si>
  <si>
    <t>Accordo per la Coesione Presidente del Consiglio dei ministri - Ministro dell'università e della ricerca
Allegato B - Piano finanziario di spesa dell’Accordo per annualità (solo quota FSC 21-27) - valori in euro</t>
  </si>
  <si>
    <t>TOTALE</t>
  </si>
  <si>
    <t>Assegnazione FSC 21-27 ordinaria</t>
  </si>
  <si>
    <t>Totale</t>
  </si>
  <si>
    <t>Accordo per la Coesione Presidente del Consiglio dei ministri - Ministro dell'università e della ricerca
Allegato B1 - Programma di interventi con cronoprogramma finanziario FSC - valori in euro</t>
  </si>
  <si>
    <t>AMMINISTRAZIONE</t>
  </si>
  <si>
    <t>Accordo per la Coesione Presidente del Consiglio dei ministri - Ministro dell'università e della ricerca
Allegato B2 - Programma di interventi con cronoprogramma finanziario FdR - valori in euro</t>
  </si>
  <si>
    <t>LOCALIZZAZIONE</t>
  </si>
  <si>
    <t xml:space="preserve">LOCALIZZAZIONE </t>
  </si>
  <si>
    <t>SERVIZI DI ASSISTENZA TECNICA PER GESTIONE, MONITORAGGIO, CONTROLLO E VALUTAZIONE DEL FSC</t>
  </si>
  <si>
    <t>MEZZOGIORNO *</t>
  </si>
  <si>
    <t>* Si fa riferimento alle regioni "meno sviluppate" del ciclo di programmazione 2021-2027</t>
  </si>
  <si>
    <t>2_SEMESTRE_2034</t>
  </si>
  <si>
    <t>Servizi di assistenza tecnica per gestione, monitoraggio, controllo e valutazione del FSC</t>
  </si>
  <si>
    <t>**  In relazione alle risorse FSC 21-27,  l’importo di euro 56.434.065 è destinato al finanziamento di infrastrutture strategiche di ricerca e di iniziative progettuali riguardanti, in particolare, le tecnologie quantistiche, l’high performance computing (HPC) e l’intelligenza artificiale (ex L. 199/2025 art.1, comma 894)</t>
  </si>
  <si>
    <t>MEZZOGIORNO*</t>
  </si>
  <si>
    <t>Progetti di ricerca, sviluppo e innovazione **</t>
  </si>
  <si>
    <t>01.RICERCA E INNOVAZIONE</t>
  </si>
  <si>
    <t>1_SEMESTRE_2027</t>
  </si>
  <si>
    <t>POC 21-27: PROGETTI DI RICERCA, SVILUPPO E INNOVAZIONE</t>
  </si>
  <si>
    <t>POC 21-27: POTENZIAMENTO DEL CAPITALE UMANO AD ALTA SPECIALIZZAZIONE TECNICO SCIENTIFICA</t>
  </si>
  <si>
    <t>POC 21-27: SERVIZI DI ASSISTENZA TECNICA PER GESTIONE, MONITORAGGIO, CONTROLLO E VALUTAZIONE DEL FSC</t>
  </si>
  <si>
    <r>
      <t>* 150 Mlioni di € sono ancorati all'area del MEZZOGIORNO (regioni Abruzzo, Basilicata, Calabria, Campania, Molise, Puglia, Sardegna e Sicilia) ai sensi dell'art. 5 del DL 90/2025. In particolare i</t>
    </r>
    <r>
      <rPr>
        <b/>
        <sz val="11"/>
        <color theme="1"/>
        <rFont val="Aptos Narrow"/>
        <family val="2"/>
        <scheme val="minor"/>
      </rPr>
      <t xml:space="preserve"> 150 mln</t>
    </r>
    <r>
      <rPr>
        <sz val="11"/>
        <color theme="1"/>
        <rFont val="Aptos Narrow"/>
        <family val="2"/>
        <scheme val="minor"/>
      </rPr>
      <t xml:space="preserve"> sono ripartiti come segue: </t>
    </r>
    <r>
      <rPr>
        <b/>
        <sz val="11"/>
        <color theme="1"/>
        <rFont val="Aptos Narrow"/>
        <family val="2"/>
        <scheme val="minor"/>
      </rPr>
      <t>€44.942.414,66 sulla linea di intervento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01.02 ed € 105.057.585,34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sulla linea di intervento 01.01</t>
    </r>
  </si>
  <si>
    <t>Progetti di ricerca, sviluppo e innovazione**</t>
  </si>
  <si>
    <t>*** In conformità con quanto previsto dal  D.D. 310/2025,  in misura massima del 15%, del totale dei costi ammissibili per attività realizzate nelle aree del territorio nazionale non comprese in una delle regioni "meno sviluppate" del ciclo di programmazione 2021-2027</t>
  </si>
  <si>
    <t>Potenziamento delle Infrastrutture di Ricerca (IR) pubbliche finalizzato all’avanzamento tecnologico***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</si>
</sst>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€&quot;\ #,##0.00;[Red]\-&quot;€&quot;\ #,##0.00"/>
    <numFmt numFmtId="165" formatCode="_-* #,##0.00_-;\-* #,##0.00_-;_-* \-??_-;_-@_-"/>
    <numFmt numFmtId="166" formatCode="_-* #,##0.00\ _€_-;\-* #,##0.00\ _€_-;_-* \-??\ _€_-;_-@_-"/>
    <numFmt numFmtId="167" formatCode="mm/dd/yyyy"/>
    <numFmt numFmtId="168" formatCode="&quot;€&quot;\ 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44" fontId="7" fillId="0" borderId="8" xfId="3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44" fontId="6" fillId="0" borderId="8" xfId="3" applyFont="1" applyBorder="1" applyAlignment="1" applyProtection="1">
      <alignment vertical="center" wrapText="1"/>
    </xf>
    <xf numFmtId="43" fontId="6" fillId="0" borderId="0" xfId="1" applyFont="1" applyBorder="1" applyAlignment="1" applyProtection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vertical="center" wrapText="1"/>
    </xf>
    <xf numFmtId="43" fontId="0" fillId="0" borderId="0" xfId="1" applyFont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0" applyNumberForma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44" fontId="7" fillId="0" borderId="0" xfId="3" applyFont="1" applyBorder="1" applyAlignment="1">
      <alignment horizontal="center" vertical="center" wrapText="1"/>
    </xf>
    <xf numFmtId="44" fontId="5" fillId="0" borderId="8" xfId="3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3" fillId="0" borderId="8" xfId="0" applyFont="1" applyBorder="1" applyAlignment="1">
      <alignment vertical="center"/>
    </xf>
    <xf numFmtId="44" fontId="12" fillId="0" borderId="0" xfId="3" applyFont="1" applyBorder="1" applyAlignment="1">
      <alignment vertical="center" wrapText="1"/>
    </xf>
    <xf numFmtId="44" fontId="12" fillId="0" borderId="8" xfId="3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8" fontId="13" fillId="0" borderId="8" xfId="1" applyNumberFormat="1" applyFont="1" applyBorder="1" applyAlignment="1" applyProtection="1">
      <alignment vertical="center"/>
    </xf>
    <xf numFmtId="1" fontId="13" fillId="0" borderId="8" xfId="1" applyNumberFormat="1" applyFont="1" applyBorder="1" applyAlignment="1" applyProtection="1">
      <alignment horizontal="center" vertical="center"/>
    </xf>
    <xf numFmtId="44" fontId="6" fillId="0" borderId="8" xfId="3" applyFont="1" applyBorder="1" applyAlignment="1">
      <alignment horizontal="right" vertical="center" wrapText="1"/>
    </xf>
    <xf numFmtId="44" fontId="6" fillId="0" borderId="8" xfId="3" applyFont="1" applyBorder="1" applyAlignment="1">
      <alignment horizontal="right" vertical="center"/>
    </xf>
    <xf numFmtId="44" fontId="5" fillId="0" borderId="8" xfId="3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43" fontId="0" fillId="0" borderId="8" xfId="2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12" fillId="0" borderId="8" xfId="0" applyNumberFormat="1" applyFont="1" applyBorder="1" applyAlignment="1">
      <alignment vertical="center"/>
    </xf>
    <xf numFmtId="43" fontId="12" fillId="0" borderId="0" xfId="0" applyNumberFormat="1" applyFont="1" applyAlignment="1">
      <alignment vertical="center" wrapText="1"/>
    </xf>
    <xf numFmtId="43" fontId="5" fillId="0" borderId="18" xfId="1" applyFont="1" applyFill="1" applyBorder="1" applyAlignment="1" applyProtection="1">
      <alignment vertical="center"/>
    </xf>
    <xf numFmtId="165" fontId="13" fillId="0" borderId="8" xfId="0" applyNumberFormat="1" applyFont="1" applyBorder="1" applyAlignment="1">
      <alignment vertical="center"/>
    </xf>
    <xf numFmtId="43" fontId="12" fillId="0" borderId="16" xfId="0" applyNumberFormat="1" applyFont="1" applyBorder="1" applyAlignment="1">
      <alignment vertical="center" wrapText="1"/>
    </xf>
    <xf numFmtId="9" fontId="0" fillId="0" borderId="0" xfId="4" applyFont="1" applyAlignment="1">
      <alignment vertical="center"/>
    </xf>
    <xf numFmtId="44" fontId="5" fillId="0" borderId="8" xfId="3" applyFont="1" applyFill="1" applyBorder="1" applyAlignment="1">
      <alignment vertical="center" wrapText="1"/>
    </xf>
    <xf numFmtId="43" fontId="0" fillId="0" borderId="8" xfId="2" applyFont="1" applyFill="1" applyBorder="1" applyAlignment="1">
      <alignment vertical="center"/>
    </xf>
    <xf numFmtId="168" fontId="0" fillId="0" borderId="0" xfId="0" applyNumberFormat="1"/>
    <xf numFmtId="168" fontId="14" fillId="0" borderId="0" xfId="0" applyNumberFormat="1" applyFont="1"/>
    <xf numFmtId="0" fontId="0" fillId="4" borderId="8" xfId="0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4" fontId="5" fillId="4" borderId="8" xfId="3" applyFont="1" applyFill="1" applyBorder="1" applyAlignment="1">
      <alignment vertical="center" wrapText="1"/>
    </xf>
    <xf numFmtId="44" fontId="7" fillId="4" borderId="8" xfId="3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43" fontId="0" fillId="4" borderId="8" xfId="2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164" fontId="0" fillId="0" borderId="0" xfId="0" applyNumberFormat="1" applyAlignment="1">
      <alignment vertical="center"/>
    </xf>
    <xf numFmtId="43" fontId="14" fillId="0" borderId="8" xfId="2" applyFont="1" applyBorder="1" applyAlignment="1">
      <alignment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6">
    <cellStyle name="Migliaia" xfId="1" builtinId="3"/>
    <cellStyle name="Migliaia 2" xfId="2" xr:uid="{EC76C477-B47E-4EB1-8341-FE1071714B00}"/>
    <cellStyle name="Normale" xfId="0" builtinId="0"/>
    <cellStyle name="Normale 4" xfId="5" xr:uid="{9621C0D5-653C-4033-ADF9-CA4C17C6E93E}"/>
    <cellStyle name="Percentuale" xfId="4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F9-28C6-438B-BFD7-2A1D1C09C8D5}">
  <dimension ref="A1:E11"/>
  <sheetViews>
    <sheetView showGridLines="0" zoomScale="130" zoomScaleNormal="130" workbookViewId="0">
      <pane ySplit="2" topLeftCell="A3" activePane="bottomLeft" state="frozen"/>
      <selection pane="bottomLeft" activeCell="C15" sqref="C15"/>
    </sheetView>
  </sheetViews>
  <sheetFormatPr defaultColWidth="9.140625" defaultRowHeight="15" x14ac:dyDescent="0.25"/>
  <cols>
    <col min="1" max="1" width="20.5703125" style="12" customWidth="1"/>
    <col min="2" max="2" width="15.7109375" style="12" bestFit="1" customWidth="1"/>
    <col min="3" max="3" width="14.5703125" style="12" bestFit="1" customWidth="1"/>
    <col min="4" max="4" width="16.5703125" style="12" customWidth="1"/>
    <col min="5" max="5" width="13.85546875" style="12" customWidth="1"/>
    <col min="6" max="7" width="6.7109375" style="12" customWidth="1"/>
    <col min="8" max="9" width="9.140625" style="12"/>
    <col min="10" max="10" width="18.28515625" style="12" customWidth="1"/>
    <col min="11" max="16384" width="9.140625" style="12"/>
  </cols>
  <sheetData>
    <row r="1" spans="1:5" ht="27.6" customHeight="1" x14ac:dyDescent="0.25">
      <c r="A1" s="62" t="s">
        <v>0</v>
      </c>
      <c r="B1" s="62" t="s">
        <v>1</v>
      </c>
      <c r="C1" s="62" t="s">
        <v>2</v>
      </c>
      <c r="D1" s="63" t="s">
        <v>3</v>
      </c>
      <c r="E1" s="62" t="s">
        <v>4</v>
      </c>
    </row>
    <row r="2" spans="1:5" ht="42" customHeight="1" x14ac:dyDescent="0.25">
      <c r="A2" s="62"/>
      <c r="B2" s="62"/>
      <c r="C2" s="62"/>
      <c r="D2" s="64"/>
      <c r="E2" s="62"/>
    </row>
    <row r="3" spans="1:5" ht="30.75" customHeight="1" x14ac:dyDescent="0.25">
      <c r="A3" s="6" t="s">
        <v>5</v>
      </c>
      <c r="B3" s="32">
        <v>297564159.75</v>
      </c>
      <c r="C3" s="32">
        <v>72182737.210000008</v>
      </c>
      <c r="D3" s="33">
        <f>SUM(B3:C3)</f>
        <v>369746896.96000004</v>
      </c>
      <c r="E3" s="5">
        <v>4</v>
      </c>
    </row>
    <row r="4" spans="1:5" ht="30.75" customHeight="1" x14ac:dyDescent="0.25">
      <c r="A4" s="3" t="s">
        <v>6</v>
      </c>
      <c r="B4" s="32">
        <v>9203015.25</v>
      </c>
      <c r="C4" s="34">
        <v>2232455.79</v>
      </c>
      <c r="D4" s="34">
        <f>SUM(B4:C4)</f>
        <v>11435471.039999999</v>
      </c>
      <c r="E4" s="5">
        <v>2</v>
      </c>
    </row>
    <row r="5" spans="1:5" ht="26.25" customHeight="1" x14ac:dyDescent="0.25">
      <c r="A5" s="29" t="s">
        <v>7</v>
      </c>
      <c r="B5" s="30">
        <f>+SUM(B3:B4)</f>
        <v>306767175</v>
      </c>
      <c r="C5" s="30">
        <f>+SUM(C3:C4)</f>
        <v>74415193.000000015</v>
      </c>
      <c r="D5" s="30">
        <f>+SUM(D3:D4)</f>
        <v>381182368.00000006</v>
      </c>
      <c r="E5" s="31">
        <f>+SUM(E3:E4)</f>
        <v>6</v>
      </c>
    </row>
    <row r="7" spans="1:5" x14ac:dyDescent="0.25">
      <c r="D7" s="48"/>
    </row>
    <row r="10" spans="1:5" ht="15" customHeight="1" x14ac:dyDescent="0.25"/>
    <row r="11" spans="1:5" x14ac:dyDescent="0.25">
      <c r="B11" s="60"/>
    </row>
  </sheetData>
  <mergeCells count="5">
    <mergeCell ref="A1:A2"/>
    <mergeCell ref="E1:E2"/>
    <mergeCell ref="B1:B2"/>
    <mergeCell ref="C1:C2"/>
    <mergeCell ref="D1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E28A6-8D68-4000-B514-D90891CE6E4F}">
  <sheetPr>
    <pageSetUpPr fitToPage="1"/>
  </sheetPr>
  <dimension ref="A1:O10"/>
  <sheetViews>
    <sheetView showGridLines="0" tabSelected="1" zoomScale="80" zoomScaleNormal="80" zoomScaleSheetLayoutView="100" workbookViewId="0">
      <pane ySplit="3" topLeftCell="A4" activePane="bottomLeft" state="frozen"/>
      <selection activeCell="A10" sqref="A10:XFD24"/>
      <selection pane="bottomLeft" activeCell="G4" sqref="G4"/>
    </sheetView>
  </sheetViews>
  <sheetFormatPr defaultColWidth="9.140625" defaultRowHeight="15" x14ac:dyDescent="0.25"/>
  <cols>
    <col min="1" max="1" width="38.5703125" style="2" customWidth="1"/>
    <col min="2" max="2" width="22.42578125" style="12" customWidth="1"/>
    <col min="3" max="3" width="27" style="12" customWidth="1"/>
    <col min="4" max="4" width="22.140625" style="12" customWidth="1"/>
    <col min="5" max="5" width="17.42578125" style="12" bestFit="1" customWidth="1"/>
    <col min="6" max="6" width="29.85546875" style="12" customWidth="1"/>
    <col min="7" max="7" width="17.5703125" style="12" bestFit="1" customWidth="1"/>
    <col min="8" max="8" width="18.42578125" style="12" customWidth="1"/>
    <col min="9" max="9" width="18.7109375" style="12" customWidth="1"/>
    <col min="10" max="10" width="17.140625" style="12" bestFit="1" customWidth="1"/>
    <col min="11" max="11" width="19.7109375" style="12" customWidth="1"/>
    <col min="12" max="12" width="18.28515625" style="12" bestFit="1" customWidth="1"/>
    <col min="13" max="13" width="19.7109375" style="12" customWidth="1"/>
    <col min="14" max="14" width="18.28515625" style="12" bestFit="1" customWidth="1"/>
    <col min="15" max="15" width="18.85546875" style="12" customWidth="1"/>
    <col min="16" max="16" width="13.5703125" style="12" customWidth="1"/>
    <col min="17" max="16384" width="9.140625" style="12"/>
  </cols>
  <sheetData>
    <row r="1" spans="1:15" s="2" customFormat="1" ht="40.5" customHeight="1" x14ac:dyDescent="0.25">
      <c r="A1" s="69" t="s">
        <v>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2" customFormat="1" ht="14.45" customHeight="1" x14ac:dyDescent="0.25">
      <c r="A2" s="70" t="s">
        <v>45</v>
      </c>
      <c r="B2" s="70" t="s">
        <v>9</v>
      </c>
      <c r="C2" s="70" t="s">
        <v>10</v>
      </c>
      <c r="D2" s="70" t="s">
        <v>47</v>
      </c>
      <c r="E2" s="70" t="s">
        <v>11</v>
      </c>
      <c r="F2" s="70" t="s">
        <v>12</v>
      </c>
      <c r="G2" s="70" t="s">
        <v>13</v>
      </c>
      <c r="H2" s="70" t="s">
        <v>14</v>
      </c>
      <c r="I2" s="70" t="s">
        <v>15</v>
      </c>
      <c r="J2" s="67" t="s">
        <v>16</v>
      </c>
      <c r="K2" s="68"/>
      <c r="L2" s="67" t="s">
        <v>17</v>
      </c>
      <c r="M2" s="68"/>
      <c r="N2" s="67" t="s">
        <v>18</v>
      </c>
      <c r="O2" s="68"/>
    </row>
    <row r="3" spans="1:15" s="2" customFormat="1" ht="30" x14ac:dyDescent="0.25">
      <c r="A3" s="71"/>
      <c r="B3" s="71"/>
      <c r="C3" s="71"/>
      <c r="D3" s="71"/>
      <c r="E3" s="71"/>
      <c r="F3" s="71"/>
      <c r="G3" s="71"/>
      <c r="H3" s="71"/>
      <c r="I3" s="71"/>
      <c r="J3" s="1" t="s">
        <v>19</v>
      </c>
      <c r="K3" s="1" t="s">
        <v>20</v>
      </c>
      <c r="L3" s="1" t="s">
        <v>19</v>
      </c>
      <c r="M3" s="1" t="s">
        <v>20</v>
      </c>
      <c r="N3" s="1" t="s">
        <v>19</v>
      </c>
      <c r="O3" s="1" t="s">
        <v>20</v>
      </c>
    </row>
    <row r="4" spans="1:15" s="2" customFormat="1" ht="135" x14ac:dyDescent="0.25">
      <c r="A4" s="39" t="s">
        <v>21</v>
      </c>
      <c r="B4" s="53" t="s">
        <v>57</v>
      </c>
      <c r="C4" s="53" t="s">
        <v>22</v>
      </c>
      <c r="D4" s="54" t="s">
        <v>23</v>
      </c>
      <c r="E4" s="54" t="s">
        <v>24</v>
      </c>
      <c r="F4" s="53" t="s">
        <v>25</v>
      </c>
      <c r="G4" s="55">
        <f>B1_Finanziario_FSC!G4</f>
        <v>121240735.95999999</v>
      </c>
      <c r="H4" s="55">
        <f>B1_Finanziario_FSC!H4</f>
        <v>121240735.95999999</v>
      </c>
      <c r="I4" s="56">
        <v>0</v>
      </c>
      <c r="J4" s="57" t="s">
        <v>26</v>
      </c>
      <c r="K4" s="57" t="s">
        <v>27</v>
      </c>
      <c r="L4" s="57" t="s">
        <v>27</v>
      </c>
      <c r="M4" s="57" t="s">
        <v>28</v>
      </c>
      <c r="N4" s="57" t="s">
        <v>28</v>
      </c>
      <c r="O4" s="57" t="s">
        <v>29</v>
      </c>
    </row>
    <row r="5" spans="1:15" s="2" customFormat="1" ht="120" x14ac:dyDescent="0.25">
      <c r="A5" s="39" t="s">
        <v>30</v>
      </c>
      <c r="B5" s="53" t="s">
        <v>57</v>
      </c>
      <c r="C5" s="53" t="s">
        <v>31</v>
      </c>
      <c r="D5" s="54" t="s">
        <v>23</v>
      </c>
      <c r="E5" s="54" t="s">
        <v>24</v>
      </c>
      <c r="F5" s="53" t="s">
        <v>56</v>
      </c>
      <c r="G5" s="55">
        <f>B1_Finanziario_FSC!G5</f>
        <v>176323423.78999999</v>
      </c>
      <c r="H5" s="55">
        <f>B1_Finanziario_FSC!H5</f>
        <v>176323423.78999999</v>
      </c>
      <c r="I5" s="56">
        <v>0</v>
      </c>
      <c r="J5" s="57" t="s">
        <v>26</v>
      </c>
      <c r="K5" s="57" t="s">
        <v>27</v>
      </c>
      <c r="L5" s="57" t="s">
        <v>28</v>
      </c>
      <c r="M5" s="57" t="s">
        <v>58</v>
      </c>
      <c r="N5" s="57" t="s">
        <v>58</v>
      </c>
      <c r="O5" s="57" t="s">
        <v>52</v>
      </c>
    </row>
    <row r="6" spans="1:15" s="2" customFormat="1" ht="150" x14ac:dyDescent="0.25">
      <c r="A6" s="39" t="s">
        <v>32</v>
      </c>
      <c r="B6" s="39" t="s">
        <v>33</v>
      </c>
      <c r="C6" s="39" t="s">
        <v>34</v>
      </c>
      <c r="D6" s="35" t="s">
        <v>35</v>
      </c>
      <c r="E6" s="35" t="s">
        <v>24</v>
      </c>
      <c r="F6" s="39" t="s">
        <v>53</v>
      </c>
      <c r="G6" s="49">
        <f>B1_Finanziario_FSC!G6</f>
        <v>9203015.25</v>
      </c>
      <c r="H6" s="24">
        <f>B1_Finanziario_FSC!H6</f>
        <v>9203015.25</v>
      </c>
      <c r="I6" s="4">
        <v>0</v>
      </c>
      <c r="J6" s="41" t="s">
        <v>26</v>
      </c>
      <c r="K6" s="41" t="s">
        <v>27</v>
      </c>
      <c r="L6" s="41" t="s">
        <v>27</v>
      </c>
      <c r="M6" s="41" t="s">
        <v>28</v>
      </c>
      <c r="N6" s="41" t="s">
        <v>28</v>
      </c>
      <c r="O6" s="41" t="s">
        <v>52</v>
      </c>
    </row>
    <row r="7" spans="1:15" x14ac:dyDescent="0.25">
      <c r="A7" s="7"/>
      <c r="B7" s="8"/>
      <c r="C7" s="8"/>
      <c r="D7" s="42"/>
      <c r="E7" s="7"/>
      <c r="F7" s="25"/>
      <c r="G7" s="28">
        <f>SUM(G4:G6)</f>
        <v>306767175</v>
      </c>
      <c r="H7" s="28">
        <f>SUM(H4:H6)</f>
        <v>306767175</v>
      </c>
      <c r="I7" s="27"/>
      <c r="J7" s="10"/>
      <c r="K7" s="10"/>
      <c r="L7" s="10"/>
      <c r="M7" s="10"/>
      <c r="N7" s="11"/>
      <c r="O7" s="11"/>
    </row>
    <row r="8" spans="1:15" x14ac:dyDescent="0.25">
      <c r="A8" s="7"/>
      <c r="B8" s="8"/>
      <c r="C8" s="8"/>
      <c r="D8" s="42"/>
      <c r="E8" s="7"/>
      <c r="F8" s="25"/>
      <c r="H8" s="27"/>
      <c r="I8" s="27"/>
      <c r="J8" s="10"/>
      <c r="K8" s="10"/>
      <c r="L8" s="10"/>
      <c r="M8" s="10"/>
      <c r="N8" s="11"/>
      <c r="O8" s="11"/>
    </row>
    <row r="9" spans="1:15" x14ac:dyDescent="0.25">
      <c r="A9" s="65" t="s">
        <v>62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5" x14ac:dyDescent="0.25">
      <c r="A10" s="65" t="s">
        <v>54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</sheetData>
  <sortState xmlns:xlrd2="http://schemas.microsoft.com/office/spreadsheetml/2017/richdata2" ref="A4:O6">
    <sortCondition ref="B4:B6"/>
    <sortCondition ref="C4:C6"/>
  </sortState>
  <mergeCells count="15">
    <mergeCell ref="A1:O1"/>
    <mergeCell ref="A2:A3"/>
    <mergeCell ref="B2:B3"/>
    <mergeCell ref="C2:C3"/>
    <mergeCell ref="E2:E3"/>
    <mergeCell ref="F2:F3"/>
    <mergeCell ref="G2:G3"/>
    <mergeCell ref="H2:H3"/>
    <mergeCell ref="I2:I3"/>
    <mergeCell ref="D2:D3"/>
    <mergeCell ref="A10:O10"/>
    <mergeCell ref="A9:O9"/>
    <mergeCell ref="J2:K2"/>
    <mergeCell ref="L2:M2"/>
    <mergeCell ref="N2:O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6FD6-B3A2-456E-B1FF-C47137E84758}">
  <sheetPr>
    <pageSetUpPr fitToPage="1"/>
  </sheetPr>
  <dimension ref="A1:O9"/>
  <sheetViews>
    <sheetView showGridLines="0" zoomScale="85" zoomScaleNormal="85" zoomScaleSheetLayoutView="100" workbookViewId="0">
      <pane ySplit="3" topLeftCell="A4" activePane="bottomLeft" state="frozen"/>
      <selection activeCell="B11" sqref="B11"/>
      <selection pane="bottomLeft" activeCell="J4" sqref="J4"/>
    </sheetView>
  </sheetViews>
  <sheetFormatPr defaultColWidth="9.140625" defaultRowHeight="15" x14ac:dyDescent="0.25"/>
  <cols>
    <col min="1" max="1" width="37.42578125" style="2" customWidth="1"/>
    <col min="2" max="2" width="29.140625" style="12" customWidth="1"/>
    <col min="3" max="3" width="21" style="12" bestFit="1" customWidth="1"/>
    <col min="4" max="4" width="22.85546875" style="12" customWidth="1"/>
    <col min="5" max="5" width="17.42578125" style="12" bestFit="1" customWidth="1"/>
    <col min="6" max="6" width="28.140625" style="12" customWidth="1"/>
    <col min="7" max="8" width="16" style="12" bestFit="1" customWidth="1"/>
    <col min="9" max="9" width="18.7109375" style="12" customWidth="1"/>
    <col min="10" max="11" width="13.42578125" style="12" customWidth="1"/>
    <col min="12" max="15" width="11.85546875" style="12" customWidth="1"/>
    <col min="16" max="16384" width="9.140625" style="12"/>
  </cols>
  <sheetData>
    <row r="1" spans="1:15" s="2" customFormat="1" ht="51.95" customHeight="1" x14ac:dyDescent="0.25">
      <c r="A1" s="69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s="2" customFormat="1" ht="14.45" customHeight="1" x14ac:dyDescent="0.25">
      <c r="A2" s="70" t="s">
        <v>45</v>
      </c>
      <c r="B2" s="70" t="s">
        <v>9</v>
      </c>
      <c r="C2" s="70" t="s">
        <v>10</v>
      </c>
      <c r="D2" s="70" t="s">
        <v>47</v>
      </c>
      <c r="E2" s="70" t="s">
        <v>11</v>
      </c>
      <c r="F2" s="70" t="s">
        <v>12</v>
      </c>
      <c r="G2" s="70" t="s">
        <v>13</v>
      </c>
      <c r="H2" s="70" t="s">
        <v>37</v>
      </c>
      <c r="I2" s="70" t="s">
        <v>15</v>
      </c>
      <c r="J2" s="67" t="s">
        <v>16</v>
      </c>
      <c r="K2" s="68"/>
      <c r="L2" s="67" t="s">
        <v>17</v>
      </c>
      <c r="M2" s="68"/>
      <c r="N2" s="67" t="s">
        <v>18</v>
      </c>
      <c r="O2" s="68"/>
    </row>
    <row r="3" spans="1:15" s="2" customFormat="1" ht="30" x14ac:dyDescent="0.25">
      <c r="A3" s="71"/>
      <c r="B3" s="71"/>
      <c r="C3" s="71"/>
      <c r="D3" s="71"/>
      <c r="E3" s="71"/>
      <c r="F3" s="71"/>
      <c r="G3" s="71"/>
      <c r="H3" s="71"/>
      <c r="I3" s="71"/>
      <c r="J3" s="1" t="s">
        <v>19</v>
      </c>
      <c r="K3" s="1" t="s">
        <v>20</v>
      </c>
      <c r="L3" s="1" t="s">
        <v>19</v>
      </c>
      <c r="M3" s="1" t="s">
        <v>20</v>
      </c>
      <c r="N3" s="1" t="s">
        <v>19</v>
      </c>
      <c r="O3" s="1" t="s">
        <v>20</v>
      </c>
    </row>
    <row r="4" spans="1:15" s="2" customFormat="1" ht="120" x14ac:dyDescent="0.25">
      <c r="A4" s="53" t="s">
        <v>30</v>
      </c>
      <c r="B4" s="53" t="s">
        <v>57</v>
      </c>
      <c r="C4" s="53" t="s">
        <v>31</v>
      </c>
      <c r="D4" s="54" t="s">
        <v>55</v>
      </c>
      <c r="E4" s="54" t="s">
        <v>24</v>
      </c>
      <c r="F4" s="53" t="s">
        <v>59</v>
      </c>
      <c r="G4" s="58">
        <f>B2_Finanziario_FdR!G4</f>
        <v>22182737.210000001</v>
      </c>
      <c r="H4" s="58">
        <f>B2_Finanziario_FdR!H4</f>
        <v>22182737.210000001</v>
      </c>
      <c r="I4" s="56">
        <v>0</v>
      </c>
      <c r="J4" s="57" t="s">
        <v>26</v>
      </c>
      <c r="K4" s="57" t="s">
        <v>27</v>
      </c>
      <c r="L4" s="57" t="s">
        <v>28</v>
      </c>
      <c r="M4" s="57" t="s">
        <v>58</v>
      </c>
      <c r="N4" s="57" t="s">
        <v>58</v>
      </c>
      <c r="O4" s="57" t="s">
        <v>39</v>
      </c>
    </row>
    <row r="5" spans="1:15" s="2" customFormat="1" ht="105" x14ac:dyDescent="0.25">
      <c r="A5" s="39" t="s">
        <v>38</v>
      </c>
      <c r="B5" s="38" t="s">
        <v>57</v>
      </c>
      <c r="C5" s="39" t="s">
        <v>31</v>
      </c>
      <c r="D5" s="35" t="s">
        <v>50</v>
      </c>
      <c r="E5" s="35" t="s">
        <v>24</v>
      </c>
      <c r="F5" s="39" t="s">
        <v>60</v>
      </c>
      <c r="G5" s="50">
        <f>B2_Finanziario_FdR!G5</f>
        <v>50000000</v>
      </c>
      <c r="H5" s="40">
        <f>B2_Finanziario_FdR!H5</f>
        <v>50000000</v>
      </c>
      <c r="I5" s="4">
        <v>0</v>
      </c>
      <c r="J5" s="41" t="s">
        <v>26</v>
      </c>
      <c r="K5" s="41" t="s">
        <v>27</v>
      </c>
      <c r="L5" s="41" t="s">
        <v>28</v>
      </c>
      <c r="M5" s="41" t="s">
        <v>58</v>
      </c>
      <c r="N5" s="41" t="s">
        <v>58</v>
      </c>
      <c r="O5" s="41" t="s">
        <v>39</v>
      </c>
    </row>
    <row r="6" spans="1:15" s="2" customFormat="1" ht="150" x14ac:dyDescent="0.25">
      <c r="A6" s="39" t="s">
        <v>32</v>
      </c>
      <c r="B6" s="38" t="s">
        <v>33</v>
      </c>
      <c r="C6" s="39" t="s">
        <v>34</v>
      </c>
      <c r="D6" s="35" t="s">
        <v>50</v>
      </c>
      <c r="E6" s="35" t="s">
        <v>24</v>
      </c>
      <c r="F6" s="39" t="s">
        <v>61</v>
      </c>
      <c r="G6" s="50">
        <f>B2_Finanziario_FdR!G6</f>
        <v>2232455.79</v>
      </c>
      <c r="H6" s="40">
        <f>B2_Finanziario_FdR!H6</f>
        <v>2232455.79</v>
      </c>
      <c r="I6" s="14">
        <v>0</v>
      </c>
      <c r="J6" s="41" t="s">
        <v>26</v>
      </c>
      <c r="K6" s="41" t="s">
        <v>27</v>
      </c>
      <c r="L6" s="41" t="s">
        <v>27</v>
      </c>
      <c r="M6" s="41" t="s">
        <v>28</v>
      </c>
      <c r="N6" s="41" t="s">
        <v>28</v>
      </c>
      <c r="O6" s="41" t="s">
        <v>39</v>
      </c>
    </row>
    <row r="7" spans="1:15" x14ac:dyDescent="0.25">
      <c r="A7" s="7"/>
      <c r="B7" s="8"/>
      <c r="C7" s="8"/>
      <c r="D7" s="42"/>
      <c r="E7" s="7"/>
      <c r="F7" s="25"/>
      <c r="G7" s="43">
        <f>SUM(G4:G6)</f>
        <v>74415193.000000015</v>
      </c>
      <c r="H7" s="43">
        <f>SUM(H4:H6)</f>
        <v>74415193.000000015</v>
      </c>
      <c r="I7" s="15"/>
      <c r="J7" s="10"/>
      <c r="K7" s="10"/>
      <c r="L7" s="10"/>
      <c r="M7" s="10"/>
      <c r="N7" s="11"/>
      <c r="O7" s="11"/>
    </row>
    <row r="8" spans="1:15" x14ac:dyDescent="0.25">
      <c r="A8" s="65" t="s">
        <v>51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x14ac:dyDescent="0.25">
      <c r="A9" s="7"/>
      <c r="B9" s="8"/>
      <c r="C9" s="8"/>
      <c r="E9" s="7"/>
      <c r="F9" s="9"/>
      <c r="H9" s="15"/>
      <c r="I9" s="15"/>
      <c r="J9" s="10"/>
      <c r="K9" s="10"/>
      <c r="L9" s="10"/>
      <c r="M9" s="10"/>
      <c r="N9" s="11"/>
      <c r="O9" s="11"/>
    </row>
  </sheetData>
  <sortState xmlns:xlrd2="http://schemas.microsoft.com/office/spreadsheetml/2017/richdata2" ref="A5:O6">
    <sortCondition ref="B5:B6"/>
    <sortCondition ref="C5:C6"/>
  </sortState>
  <mergeCells count="14">
    <mergeCell ref="A8:O8"/>
    <mergeCell ref="J2:K2"/>
    <mergeCell ref="L2:M2"/>
    <mergeCell ref="N2:O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5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AD9B-89D6-4313-967E-34B9B6D3B3A6}">
  <sheetPr>
    <pageSetUpPr fitToPage="1"/>
  </sheetPr>
  <dimension ref="A1:AMI10"/>
  <sheetViews>
    <sheetView showGridLines="0" zoomScale="115" zoomScaleNormal="115" workbookViewId="0">
      <selection activeCell="E12" sqref="E12"/>
    </sheetView>
  </sheetViews>
  <sheetFormatPr defaultColWidth="9.140625" defaultRowHeight="15" x14ac:dyDescent="0.25"/>
  <cols>
    <col min="1" max="1" width="29.5703125" style="12" customWidth="1"/>
    <col min="2" max="12" width="14.140625" style="12" customWidth="1"/>
    <col min="13" max="13" width="14.5703125" style="12" bestFit="1" customWidth="1"/>
    <col min="14" max="1023" width="9.140625" style="12"/>
  </cols>
  <sheetData>
    <row r="1" spans="1:13" ht="60.75" customHeight="1" x14ac:dyDescent="0.2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15.75" x14ac:dyDescent="0.25">
      <c r="A2" s="16"/>
      <c r="B2" s="17">
        <v>2025</v>
      </c>
      <c r="C2" s="17">
        <v>2026</v>
      </c>
      <c r="D2" s="17">
        <v>2027</v>
      </c>
      <c r="E2" s="17">
        <v>2028</v>
      </c>
      <c r="F2" s="17">
        <v>2029</v>
      </c>
      <c r="G2" s="17">
        <v>2030</v>
      </c>
      <c r="H2" s="17">
        <v>2031</v>
      </c>
      <c r="I2" s="17">
        <v>2032</v>
      </c>
      <c r="J2" s="17">
        <v>2033</v>
      </c>
      <c r="K2" s="17">
        <v>2034</v>
      </c>
      <c r="L2" s="17">
        <v>2035</v>
      </c>
      <c r="M2" s="17" t="s">
        <v>41</v>
      </c>
    </row>
    <row r="3" spans="1:13" ht="33.75" customHeight="1" x14ac:dyDescent="0.25">
      <c r="A3" s="36" t="s">
        <v>42</v>
      </c>
      <c r="B3" s="45">
        <f>B1_Finanziario_FSC!J7</f>
        <v>0</v>
      </c>
      <c r="C3" s="45">
        <f>B1_Finanziario_FSC!K7</f>
        <v>0</v>
      </c>
      <c r="D3" s="45">
        <f>B1_Finanziario_FSC!L7</f>
        <v>8876375.2152422778</v>
      </c>
      <c r="E3" s="45">
        <f>B1_Finanziario_FSC!M7</f>
        <v>11525657.772031574</v>
      </c>
      <c r="F3" s="45">
        <f>B1_Finanziario_FSC!N7</f>
        <v>40202724.789356433</v>
      </c>
      <c r="G3" s="45">
        <f>B1_Finanziario_FSC!O7</f>
        <v>67942330.841959864</v>
      </c>
      <c r="H3" s="45">
        <f>B1_Finanziario_FSC!P7</f>
        <v>74852070.627777725</v>
      </c>
      <c r="I3" s="45">
        <f>B1_Finanziario_FSC!Q7</f>
        <v>34456005.251210704</v>
      </c>
      <c r="J3" s="45">
        <f>B1_Finanziario_FSC!R7</f>
        <v>34456005.251210704</v>
      </c>
      <c r="K3" s="45">
        <f>B1_Finanziario_FSC!S7</f>
        <v>34456005.251210704</v>
      </c>
      <c r="L3" s="45">
        <f>B1_Finanziario_FSC!T7</f>
        <v>0</v>
      </c>
      <c r="M3" s="46">
        <f>SUM(B3:L3)</f>
        <v>306767174.99999994</v>
      </c>
    </row>
    <row r="4" spans="1:13" ht="28.5" customHeight="1" x14ac:dyDescent="0.25">
      <c r="A4" s="26" t="s">
        <v>43</v>
      </c>
      <c r="B4" s="46">
        <f>SUM(B3:B3)</f>
        <v>0</v>
      </c>
      <c r="C4" s="47">
        <f>+C3</f>
        <v>0</v>
      </c>
      <c r="D4" s="47">
        <f t="shared" ref="D4:L4" si="0">+D3</f>
        <v>8876375.2152422778</v>
      </c>
      <c r="E4" s="47">
        <f t="shared" si="0"/>
        <v>11525657.772031574</v>
      </c>
      <c r="F4" s="47">
        <f t="shared" si="0"/>
        <v>40202724.789356433</v>
      </c>
      <c r="G4" s="47">
        <f t="shared" si="0"/>
        <v>67942330.841959864</v>
      </c>
      <c r="H4" s="47">
        <f t="shared" si="0"/>
        <v>74852070.627777725</v>
      </c>
      <c r="I4" s="47">
        <f t="shared" si="0"/>
        <v>34456005.251210704</v>
      </c>
      <c r="J4" s="47">
        <f t="shared" si="0"/>
        <v>34456005.251210704</v>
      </c>
      <c r="K4" s="47">
        <f t="shared" si="0"/>
        <v>34456005.251210704</v>
      </c>
      <c r="L4" s="47">
        <f t="shared" si="0"/>
        <v>0</v>
      </c>
      <c r="M4" s="46">
        <f>SUM(B4:L4)</f>
        <v>306767174.99999994</v>
      </c>
    </row>
    <row r="6" spans="1:13" ht="21.75" customHeight="1" x14ac:dyDescent="0.25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9"/>
    </row>
    <row r="7" spans="1:13" x14ac:dyDescent="0.25">
      <c r="B7" s="18"/>
      <c r="C7" s="18"/>
      <c r="D7" s="18"/>
      <c r="E7" s="18"/>
      <c r="F7" s="18"/>
      <c r="G7" s="18"/>
      <c r="H7" s="18"/>
      <c r="I7" s="18"/>
      <c r="J7" s="18"/>
      <c r="K7" s="18"/>
      <c r="M7" s="19"/>
    </row>
    <row r="8" spans="1:13" x14ac:dyDescent="0.25">
      <c r="B8" s="18"/>
      <c r="M8" s="19"/>
    </row>
    <row r="9" spans="1:13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CFA8-B175-4073-AAF7-498AD635C901}">
  <sheetPr>
    <pageSetUpPr fitToPage="1"/>
  </sheetPr>
  <dimension ref="A1:U16"/>
  <sheetViews>
    <sheetView showGridLines="0" zoomScale="85" zoomScaleNormal="85" zoomScaleSheetLayoutView="100" workbookViewId="0">
      <pane ySplit="3" topLeftCell="A4" activePane="bottomLeft" state="frozen"/>
      <selection pane="bottomLeft" activeCell="F5" sqref="F5"/>
    </sheetView>
  </sheetViews>
  <sheetFormatPr defaultRowHeight="15" x14ac:dyDescent="0.25"/>
  <cols>
    <col min="1" max="1" width="37.7109375" customWidth="1"/>
    <col min="2" max="2" width="16.140625" bestFit="1" customWidth="1"/>
    <col min="3" max="3" width="21" bestFit="1" customWidth="1"/>
    <col min="4" max="4" width="16.42578125" bestFit="1" customWidth="1"/>
    <col min="5" max="5" width="19.140625" bestFit="1" customWidth="1"/>
    <col min="6" max="6" width="26.140625" bestFit="1" customWidth="1"/>
    <col min="7" max="7" width="16" bestFit="1" customWidth="1"/>
    <col min="8" max="8" width="19.7109375" customWidth="1"/>
    <col min="9" max="9" width="22.28515625" customWidth="1"/>
    <col min="10" max="20" width="14" customWidth="1"/>
    <col min="21" max="21" width="15.28515625" bestFit="1" customWidth="1"/>
    <col min="22" max="22" width="14.7109375" bestFit="1" customWidth="1"/>
  </cols>
  <sheetData>
    <row r="1" spans="1:21" s="2" customFormat="1" ht="46.5" customHeight="1" x14ac:dyDescent="0.25">
      <c r="A1" s="69" t="s">
        <v>44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13"/>
      <c r="T1" s="13"/>
      <c r="U1"/>
    </row>
    <row r="2" spans="1:21" s="2" customFormat="1" ht="15" customHeight="1" x14ac:dyDescent="0.25">
      <c r="A2" s="70" t="s">
        <v>45</v>
      </c>
      <c r="B2" s="70" t="s">
        <v>9</v>
      </c>
      <c r="C2" s="70" t="s">
        <v>10</v>
      </c>
      <c r="D2" s="70" t="s">
        <v>47</v>
      </c>
      <c r="E2" s="70" t="s">
        <v>11</v>
      </c>
      <c r="F2" s="70" t="s">
        <v>12</v>
      </c>
      <c r="G2" s="70" t="s">
        <v>13</v>
      </c>
      <c r="H2" s="70" t="s">
        <v>14</v>
      </c>
      <c r="I2" s="77" t="s">
        <v>15</v>
      </c>
      <c r="J2" s="75">
        <v>2025</v>
      </c>
      <c r="K2" s="73">
        <v>2026</v>
      </c>
      <c r="L2" s="73">
        <v>2027</v>
      </c>
      <c r="M2" s="75">
        <v>2028</v>
      </c>
      <c r="N2" s="75">
        <v>2029</v>
      </c>
      <c r="O2" s="73">
        <v>2030</v>
      </c>
      <c r="P2" s="75">
        <v>2031</v>
      </c>
      <c r="Q2" s="75">
        <v>2032</v>
      </c>
      <c r="R2" s="73">
        <v>2033</v>
      </c>
      <c r="S2" s="73">
        <v>2034</v>
      </c>
      <c r="T2" s="73">
        <v>2035</v>
      </c>
      <c r="U2"/>
    </row>
    <row r="3" spans="1:21" s="2" customFormat="1" ht="22.5" customHeight="1" x14ac:dyDescent="0.25">
      <c r="A3" s="71"/>
      <c r="B3" s="71"/>
      <c r="C3" s="71"/>
      <c r="D3" s="71"/>
      <c r="E3" s="71"/>
      <c r="F3" s="71"/>
      <c r="G3" s="71"/>
      <c r="H3" s="71"/>
      <c r="I3" s="78"/>
      <c r="J3" s="76"/>
      <c r="K3" s="74"/>
      <c r="L3" s="74"/>
      <c r="M3" s="76"/>
      <c r="N3" s="76"/>
      <c r="O3" s="74"/>
      <c r="P3" s="76"/>
      <c r="Q3" s="76"/>
      <c r="R3" s="74"/>
      <c r="S3" s="74"/>
      <c r="T3" s="74"/>
      <c r="U3"/>
    </row>
    <row r="4" spans="1:21" s="2" customFormat="1" ht="131.44999999999999" customHeight="1" x14ac:dyDescent="0.25">
      <c r="A4" s="37" t="s">
        <v>21</v>
      </c>
      <c r="B4" s="39" t="s">
        <v>57</v>
      </c>
      <c r="C4" s="39" t="s">
        <v>22</v>
      </c>
      <c r="D4" s="54" t="s">
        <v>23</v>
      </c>
      <c r="E4" s="54" t="s">
        <v>24</v>
      </c>
      <c r="F4" s="53" t="s">
        <v>65</v>
      </c>
      <c r="G4" s="40">
        <f>H4</f>
        <v>121240735.95999999</v>
      </c>
      <c r="H4" s="40">
        <f>SUM(J4:T4)</f>
        <v>121240735.95999999</v>
      </c>
      <c r="I4" s="40"/>
      <c r="J4" s="40">
        <v>0</v>
      </c>
      <c r="K4" s="40">
        <v>0</v>
      </c>
      <c r="L4" s="40">
        <v>8876375.2152422778</v>
      </c>
      <c r="M4" s="40">
        <v>8876375.2152422778</v>
      </c>
      <c r="N4" s="40">
        <v>29605594.56219925</v>
      </c>
      <c r="O4" s="40">
        <v>33486325.590749163</v>
      </c>
      <c r="P4" s="40">
        <v>40396065.376567021</v>
      </c>
      <c r="Q4" s="40">
        <v>0</v>
      </c>
      <c r="R4" s="40">
        <v>0</v>
      </c>
      <c r="S4" s="40">
        <v>0</v>
      </c>
      <c r="T4" s="40">
        <v>0</v>
      </c>
      <c r="U4"/>
    </row>
    <row r="5" spans="1:21" s="2" customFormat="1" ht="120" x14ac:dyDescent="0.25">
      <c r="A5" s="37" t="s">
        <v>30</v>
      </c>
      <c r="B5" s="39" t="s">
        <v>57</v>
      </c>
      <c r="C5" s="59" t="s">
        <v>31</v>
      </c>
      <c r="D5" s="54" t="s">
        <v>23</v>
      </c>
      <c r="E5" s="54" t="s">
        <v>24</v>
      </c>
      <c r="F5" s="53" t="s">
        <v>63</v>
      </c>
      <c r="G5" s="40">
        <f>H5</f>
        <v>176323423.78999999</v>
      </c>
      <c r="H5" s="40">
        <f>SUM(J5:T5)</f>
        <v>176323423.78999999</v>
      </c>
      <c r="I5" s="40"/>
      <c r="J5" s="40">
        <v>0</v>
      </c>
      <c r="K5" s="40">
        <v>0</v>
      </c>
      <c r="L5" s="40">
        <v>0</v>
      </c>
      <c r="M5" s="40">
        <v>2649282.5567892953</v>
      </c>
      <c r="N5" s="40">
        <v>10597130.227157181</v>
      </c>
      <c r="O5" s="40">
        <v>32615402.201210704</v>
      </c>
      <c r="P5" s="40">
        <v>32615402.201210704</v>
      </c>
      <c r="Q5" s="40">
        <v>32615402.201210704</v>
      </c>
      <c r="R5" s="40">
        <v>32615402.201210704</v>
      </c>
      <c r="S5" s="40">
        <v>32615402.201210704</v>
      </c>
      <c r="T5" s="40">
        <v>0</v>
      </c>
      <c r="U5"/>
    </row>
    <row r="6" spans="1:21" s="2" customFormat="1" ht="150" x14ac:dyDescent="0.25">
      <c r="A6" s="37" t="s">
        <v>32</v>
      </c>
      <c r="B6" s="39" t="s">
        <v>33</v>
      </c>
      <c r="C6" s="39" t="s">
        <v>34</v>
      </c>
      <c r="D6" s="35" t="s">
        <v>35</v>
      </c>
      <c r="E6" s="35" t="s">
        <v>24</v>
      </c>
      <c r="F6" s="39" t="s">
        <v>49</v>
      </c>
      <c r="G6" s="40">
        <f>H6</f>
        <v>9203015.25</v>
      </c>
      <c r="H6" s="40">
        <f>SUM(J6:T6)</f>
        <v>9203015.25</v>
      </c>
      <c r="I6" s="40"/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1840603.05</v>
      </c>
      <c r="P6" s="40">
        <v>1840603.05</v>
      </c>
      <c r="Q6" s="40">
        <v>1840603.05</v>
      </c>
      <c r="R6" s="40">
        <v>1840603.05</v>
      </c>
      <c r="S6" s="40">
        <v>1840603.05</v>
      </c>
      <c r="T6" s="40">
        <v>0</v>
      </c>
      <c r="U6"/>
    </row>
    <row r="7" spans="1:21" s="2" customFormat="1" ht="24" customHeight="1" x14ac:dyDescent="0.25">
      <c r="A7" s="7"/>
      <c r="B7" s="7"/>
      <c r="C7" s="7"/>
      <c r="D7" s="7"/>
      <c r="E7" s="7"/>
      <c r="F7" s="7"/>
      <c r="G7" s="61">
        <f>SUM(G4:G6)</f>
        <v>306767175</v>
      </c>
      <c r="H7" s="61">
        <f>SUM(H4:H6)</f>
        <v>306767175</v>
      </c>
      <c r="I7" s="61">
        <f t="shared" ref="I7:T7" si="0">SUM(I4:I6)</f>
        <v>0</v>
      </c>
      <c r="J7" s="61">
        <f t="shared" si="0"/>
        <v>0</v>
      </c>
      <c r="K7" s="61">
        <f t="shared" si="0"/>
        <v>0</v>
      </c>
      <c r="L7" s="61">
        <f t="shared" ref="L7:S7" si="1">SUM(L4:L6)</f>
        <v>8876375.2152422778</v>
      </c>
      <c r="M7" s="61">
        <f t="shared" si="1"/>
        <v>11525657.772031574</v>
      </c>
      <c r="N7" s="61">
        <f t="shared" si="1"/>
        <v>40202724.789356433</v>
      </c>
      <c r="O7" s="61">
        <f t="shared" si="1"/>
        <v>67942330.841959864</v>
      </c>
      <c r="P7" s="61">
        <f t="shared" si="1"/>
        <v>74852070.627777725</v>
      </c>
      <c r="Q7" s="61">
        <f t="shared" si="1"/>
        <v>34456005.251210704</v>
      </c>
      <c r="R7" s="61">
        <f t="shared" si="1"/>
        <v>34456005.251210704</v>
      </c>
      <c r="S7" s="61">
        <f t="shared" si="1"/>
        <v>34456005.251210704</v>
      </c>
      <c r="T7" s="61">
        <f t="shared" si="0"/>
        <v>0</v>
      </c>
      <c r="U7"/>
    </row>
    <row r="8" spans="1:21" s="2" customFormat="1" ht="24.75" customHeight="1" x14ac:dyDescent="0.25">
      <c r="A8" s="65" t="s">
        <v>62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44"/>
      <c r="Q8" s="44"/>
      <c r="R8" s="44"/>
      <c r="S8" s="44"/>
      <c r="T8" s="44"/>
      <c r="U8"/>
    </row>
    <row r="9" spans="1:21" s="2" customFormat="1" ht="24.75" customHeight="1" x14ac:dyDescent="0.25">
      <c r="A9" s="65" t="s">
        <v>54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44"/>
      <c r="Q9" s="44"/>
      <c r="R9" s="44"/>
      <c r="S9" s="44"/>
      <c r="T9" s="44"/>
      <c r="U9"/>
    </row>
    <row r="10" spans="1:21" s="2" customFormat="1" x14ac:dyDescent="0.25">
      <c r="A10" s="65" t="s">
        <v>64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44"/>
      <c r="Q10" s="44"/>
      <c r="R10" s="44"/>
      <c r="S10" s="44"/>
      <c r="T10" s="44"/>
      <c r="U10"/>
    </row>
    <row r="11" spans="1:21" s="12" customFormat="1" x14ac:dyDescent="0.25"/>
    <row r="13" spans="1:21" x14ac:dyDescent="0.25">
      <c r="L13" s="51"/>
      <c r="M13" s="51"/>
      <c r="N13" s="51"/>
      <c r="O13" s="51"/>
      <c r="P13" s="51"/>
      <c r="Q13" s="51"/>
      <c r="R13" s="51"/>
      <c r="S13" s="52"/>
    </row>
    <row r="14" spans="1:21" x14ac:dyDescent="0.25">
      <c r="L14" s="51"/>
      <c r="M14" s="51"/>
      <c r="N14" s="51"/>
      <c r="O14" s="51"/>
      <c r="P14" s="51"/>
      <c r="Q14" s="51"/>
      <c r="R14" s="51"/>
      <c r="S14" s="52"/>
    </row>
    <row r="15" spans="1:21" x14ac:dyDescent="0.25">
      <c r="L15" s="51"/>
      <c r="M15" s="51"/>
    </row>
    <row r="16" spans="1:21" x14ac:dyDescent="0.25">
      <c r="M16" s="51"/>
    </row>
  </sheetData>
  <sortState xmlns:xlrd2="http://schemas.microsoft.com/office/spreadsheetml/2017/richdata2" ref="A4:T6">
    <sortCondition ref="B4:B6"/>
    <sortCondition ref="C4:C6"/>
  </sortState>
  <mergeCells count="24">
    <mergeCell ref="A10:O10"/>
    <mergeCell ref="A1:R1"/>
    <mergeCell ref="A2:A3"/>
    <mergeCell ref="B2:B3"/>
    <mergeCell ref="C2:C3"/>
    <mergeCell ref="E2:E3"/>
    <mergeCell ref="F2:F3"/>
    <mergeCell ref="G2:G3"/>
    <mergeCell ref="H2:H3"/>
    <mergeCell ref="I2:I3"/>
    <mergeCell ref="R2:R3"/>
    <mergeCell ref="J2:J3"/>
    <mergeCell ref="K2:K3"/>
    <mergeCell ref="A9:O9"/>
    <mergeCell ref="L2:L3"/>
    <mergeCell ref="S2:S3"/>
    <mergeCell ref="T2:T3"/>
    <mergeCell ref="P2:P3"/>
    <mergeCell ref="Q2:Q3"/>
    <mergeCell ref="O2:O3"/>
    <mergeCell ref="D2:D3"/>
    <mergeCell ref="M2:M3"/>
    <mergeCell ref="N2:N3"/>
    <mergeCell ref="A8:O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07F83-59DA-4C8F-A58B-0DAB692F5CCA}">
  <sheetPr>
    <pageSetUpPr fitToPage="1"/>
  </sheetPr>
  <dimension ref="A1:P8"/>
  <sheetViews>
    <sheetView showGridLines="0" zoomScale="85" zoomScaleNormal="85" zoomScaleSheetLayoutView="100" workbookViewId="0">
      <pane ySplit="3" topLeftCell="A4" activePane="bottomLeft" state="frozen"/>
      <selection pane="bottomLeft" activeCell="I5" sqref="I5"/>
    </sheetView>
  </sheetViews>
  <sheetFormatPr defaultColWidth="9.140625" defaultRowHeight="15" x14ac:dyDescent="0.25"/>
  <cols>
    <col min="1" max="1" width="38.7109375" style="12" customWidth="1"/>
    <col min="2" max="2" width="19.140625" style="12" customWidth="1"/>
    <col min="3" max="3" width="15.85546875" style="12" customWidth="1"/>
    <col min="4" max="4" width="16.42578125" style="12" bestFit="1" customWidth="1"/>
    <col min="5" max="5" width="19.140625" style="12" bestFit="1" customWidth="1"/>
    <col min="6" max="6" width="26.5703125" style="12" bestFit="1" customWidth="1"/>
    <col min="7" max="7" width="17.5703125" style="12" bestFit="1" customWidth="1"/>
    <col min="8" max="8" width="20.140625" style="12" customWidth="1"/>
    <col min="9" max="9" width="20" style="12" customWidth="1"/>
    <col min="10" max="10" width="19.7109375" style="12" bestFit="1" customWidth="1"/>
    <col min="11" max="11" width="20.7109375" style="12" bestFit="1" customWidth="1"/>
    <col min="12" max="14" width="22" style="12" bestFit="1" customWidth="1"/>
    <col min="15" max="16" width="19.28515625" style="12" bestFit="1" customWidth="1"/>
    <col min="17" max="18" width="14.7109375" style="12" bestFit="1" customWidth="1"/>
    <col min="19" max="19" width="13.28515625" style="12" bestFit="1" customWidth="1"/>
    <col min="20" max="20" width="9.85546875" style="12" bestFit="1" customWidth="1"/>
    <col min="21" max="16384" width="9.140625" style="12"/>
  </cols>
  <sheetData>
    <row r="1" spans="1:16" s="2" customFormat="1" ht="41.1" customHeight="1" x14ac:dyDescent="0.25">
      <c r="A1" s="69" t="s">
        <v>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2"/>
      <c r="P1" s="12"/>
    </row>
    <row r="2" spans="1:16" s="2" customFormat="1" x14ac:dyDescent="0.25">
      <c r="A2" s="70" t="s">
        <v>45</v>
      </c>
      <c r="B2" s="70" t="s">
        <v>9</v>
      </c>
      <c r="C2" s="70" t="s">
        <v>10</v>
      </c>
      <c r="D2" s="70" t="s">
        <v>48</v>
      </c>
      <c r="E2" s="70" t="s">
        <v>11</v>
      </c>
      <c r="F2" s="70" t="s">
        <v>12</v>
      </c>
      <c r="G2" s="70" t="s">
        <v>13</v>
      </c>
      <c r="H2" s="70" t="s">
        <v>37</v>
      </c>
      <c r="I2" s="77" t="s">
        <v>15</v>
      </c>
      <c r="J2" s="75">
        <v>2025</v>
      </c>
      <c r="K2" s="73">
        <v>2026</v>
      </c>
      <c r="L2" s="73">
        <v>2027</v>
      </c>
      <c r="M2" s="75">
        <v>2028</v>
      </c>
      <c r="N2" s="75">
        <v>2029</v>
      </c>
      <c r="O2" s="12"/>
      <c r="P2" s="12"/>
    </row>
    <row r="3" spans="1:16" s="2" customFormat="1" x14ac:dyDescent="0.25">
      <c r="A3" s="71"/>
      <c r="B3" s="71"/>
      <c r="C3" s="71"/>
      <c r="D3" s="71"/>
      <c r="E3" s="71"/>
      <c r="F3" s="71"/>
      <c r="G3" s="71"/>
      <c r="H3" s="71"/>
      <c r="I3" s="78"/>
      <c r="J3" s="76"/>
      <c r="K3" s="74"/>
      <c r="L3" s="74"/>
      <c r="M3" s="76"/>
      <c r="N3" s="76"/>
      <c r="O3" s="12"/>
      <c r="P3" s="12"/>
    </row>
    <row r="4" spans="1:16" s="2" customFormat="1" ht="120" x14ac:dyDescent="0.25">
      <c r="A4" s="53" t="s">
        <v>30</v>
      </c>
      <c r="B4" s="53" t="s">
        <v>57</v>
      </c>
      <c r="C4" s="53" t="s">
        <v>31</v>
      </c>
      <c r="D4" s="54" t="s">
        <v>50</v>
      </c>
      <c r="E4" s="54" t="s">
        <v>24</v>
      </c>
      <c r="F4" s="53" t="s">
        <v>59</v>
      </c>
      <c r="G4" s="40">
        <f>H4</f>
        <v>22182737.210000001</v>
      </c>
      <c r="H4" s="40">
        <f>SUM(J4:N4)</f>
        <v>22182737.210000001</v>
      </c>
      <c r="I4" s="40"/>
      <c r="J4" s="40">
        <v>0</v>
      </c>
      <c r="K4" s="40">
        <v>0</v>
      </c>
      <c r="L4" s="40">
        <v>7394245.7300000004</v>
      </c>
      <c r="M4" s="40">
        <v>7394245.7400000002</v>
      </c>
      <c r="N4" s="40">
        <v>7394245.7400000002</v>
      </c>
      <c r="O4" s="12"/>
      <c r="P4" s="12"/>
    </row>
    <row r="5" spans="1:16" s="2" customFormat="1" ht="90" x14ac:dyDescent="0.25">
      <c r="A5" s="39" t="s">
        <v>38</v>
      </c>
      <c r="B5" s="39" t="s">
        <v>57</v>
      </c>
      <c r="C5" s="39" t="s">
        <v>31</v>
      </c>
      <c r="D5" s="35" t="s">
        <v>50</v>
      </c>
      <c r="E5" s="35" t="s">
        <v>24</v>
      </c>
      <c r="F5" s="39" t="s">
        <v>60</v>
      </c>
      <c r="G5" s="40">
        <f t="shared" ref="G5:G6" si="0">H5</f>
        <v>50000000</v>
      </c>
      <c r="H5" s="40">
        <f t="shared" ref="H5:H6" si="1">SUM(J5:N5)</f>
        <v>50000000</v>
      </c>
      <c r="I5" s="40">
        <v>0</v>
      </c>
      <c r="J5" s="40">
        <v>0</v>
      </c>
      <c r="K5" s="40">
        <v>0</v>
      </c>
      <c r="L5" s="40">
        <v>15000000</v>
      </c>
      <c r="M5" s="40">
        <v>15000000</v>
      </c>
      <c r="N5" s="40">
        <v>20000000</v>
      </c>
      <c r="O5" s="12"/>
      <c r="P5" s="12"/>
    </row>
    <row r="6" spans="1:16" s="2" customFormat="1" ht="150" x14ac:dyDescent="0.25">
      <c r="A6" s="39" t="s">
        <v>32</v>
      </c>
      <c r="B6" s="39" t="s">
        <v>33</v>
      </c>
      <c r="C6" s="39" t="s">
        <v>34</v>
      </c>
      <c r="D6" s="35" t="s">
        <v>50</v>
      </c>
      <c r="E6" s="35" t="s">
        <v>24</v>
      </c>
      <c r="F6" s="39" t="s">
        <v>61</v>
      </c>
      <c r="G6" s="40">
        <f t="shared" si="0"/>
        <v>2232455.79</v>
      </c>
      <c r="H6" s="40">
        <f t="shared" si="1"/>
        <v>2232455.79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2232455.79</v>
      </c>
      <c r="O6" s="12"/>
      <c r="P6" s="12"/>
    </row>
    <row r="7" spans="1:16" s="2" customFormat="1" ht="25.5" customHeight="1" x14ac:dyDescent="0.25">
      <c r="A7" s="22"/>
      <c r="B7" s="23"/>
      <c r="C7" s="23"/>
      <c r="D7" s="7"/>
      <c r="E7" s="7"/>
      <c r="F7" s="7"/>
      <c r="G7" s="61">
        <f t="shared" ref="G7:N7" si="2">+SUM(G4:G6)</f>
        <v>74415193.000000015</v>
      </c>
      <c r="H7" s="61">
        <f t="shared" si="2"/>
        <v>74415193.000000015</v>
      </c>
      <c r="I7" s="61">
        <f t="shared" si="2"/>
        <v>0</v>
      </c>
      <c r="J7" s="61">
        <f t="shared" si="2"/>
        <v>0</v>
      </c>
      <c r="K7" s="61">
        <f t="shared" si="2"/>
        <v>0</v>
      </c>
      <c r="L7" s="61">
        <f t="shared" si="2"/>
        <v>22394245.73</v>
      </c>
      <c r="M7" s="61">
        <f t="shared" si="2"/>
        <v>22394245.740000002</v>
      </c>
      <c r="N7" s="61">
        <f t="shared" si="2"/>
        <v>29626701.530000001</v>
      </c>
      <c r="O7" s="21"/>
      <c r="P7" s="12"/>
    </row>
    <row r="8" spans="1:16" s="2" customFormat="1" x14ac:dyDescent="0.25">
      <c r="A8" s="65" t="s">
        <v>51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12"/>
    </row>
  </sheetData>
  <sortState xmlns:xlrd2="http://schemas.microsoft.com/office/spreadsheetml/2017/richdata2" ref="A4:N6">
    <sortCondition ref="B4:B6"/>
    <sortCondition ref="C4:C6"/>
  </sortState>
  <mergeCells count="16">
    <mergeCell ref="A8:O8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AD8517EB706489F15F32649E3621E" ma:contentTypeVersion="13" ma:contentTypeDescription="Creare un nuovo documento." ma:contentTypeScope="" ma:versionID="4e51c44e32a043baa0813f8c724f9fd4">
  <xsd:schema xmlns:xsd="http://www.w3.org/2001/XMLSchema" xmlns:xs="http://www.w3.org/2001/XMLSchema" xmlns:p="http://schemas.microsoft.com/office/2006/metadata/properties" xmlns:ns2="6939870d-53b7-438e-8eb9-e345e620e1f3" xmlns:ns3="f663a195-df82-40d1-802d-a37ec36e375e" targetNamespace="http://schemas.microsoft.com/office/2006/metadata/properties" ma:root="true" ma:fieldsID="de03748edfbd59a703a69855d07119de" ns2:_="" ns3:_="">
    <xsd:import namespace="6939870d-53b7-438e-8eb9-e345e620e1f3"/>
    <xsd:import namespace="f663a195-df82-40d1-802d-a37ec36e37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9870d-53b7-438e-8eb9-e345e620e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3a195-df82-40d1-802d-a37ec36e37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81cbb47-e97a-4646-aac9-300eeeb1d4b0}" ma:internalName="TaxCatchAll" ma:showField="CatchAllData" ma:web="f663a195-df82-40d1-802d-a37ec36e37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39870d-53b7-438e-8eb9-e345e620e1f3">
      <Terms xmlns="http://schemas.microsoft.com/office/infopath/2007/PartnerControls"/>
    </lcf76f155ced4ddcb4097134ff3c332f>
    <TaxCatchAll xmlns="f663a195-df82-40d1-802d-a37ec36e375e" xsi:nil="true"/>
  </documentManagement>
</p:properties>
</file>

<file path=customXml/itemProps1.xml><?xml version="1.0" encoding="utf-8"?>
<ds:datastoreItem xmlns:ds="http://schemas.openxmlformats.org/officeDocument/2006/customXml" ds:itemID="{FCB5D2E7-E2B5-4784-BBE6-0F2690C9A2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426D24-F064-49D8-B13E-AE6D5F6B50D4}"/>
</file>

<file path=customXml/itemProps3.xml><?xml version="1.0" encoding="utf-8"?>
<ds:datastoreItem xmlns:ds="http://schemas.openxmlformats.org/officeDocument/2006/customXml" ds:itemID="{309C4726-1745-472F-8D34-684F21E01C93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b8e9ecd3-49dc-4355-a3de-944263e3bf65"/>
    <ds:schemaRef ds:uri="http://purl.org/dc/dcmitype/"/>
    <ds:schemaRef ds:uri="3b0d13af-778a-4999-a53a-9a4892815d2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Tabella art. 3</vt:lpstr>
      <vt:lpstr>A1_Procedurale_FSC</vt:lpstr>
      <vt:lpstr>A2_Procedurale_FdR</vt:lpstr>
      <vt:lpstr>Allegato B_Piano fin. FSC</vt:lpstr>
      <vt:lpstr>B1_Finanziario_FSC</vt:lpstr>
      <vt:lpstr>B2_Finanziario_FdR</vt:lpstr>
      <vt:lpstr>A1_Procedurale_FSC!Area_stampa</vt:lpstr>
      <vt:lpstr>A2_Procedurale_FdR!Area_stampa</vt:lpstr>
      <vt:lpstr>B1_Finanziario_FSC!Area_stampa</vt:lpstr>
      <vt:lpstr>B2_Finanziario_FdR!Area_stampa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Cosimo Antonaci</dc:creator>
  <cp:keywords/>
  <dc:description/>
  <cp:lastModifiedBy>Anonimo</cp:lastModifiedBy>
  <cp:revision/>
  <dcterms:created xsi:type="dcterms:W3CDTF">2024-11-28T10:50:20Z</dcterms:created>
  <dcterms:modified xsi:type="dcterms:W3CDTF">2026-05-07T09:18:21Z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2024-11-28T13:55:16Z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2ec1b100-b224-4103-a919-672f0b6764ce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0x010100E2AAD8517EB706489F15F32649E3621E</vt:lpwstr>
  </property>
  <property fmtid="{D5CDD505-2E9C-101B-9397-08002B2CF9AE}" pid="10" name="MediaServiceImageTags">
    <vt:lpwstr/>
  </property>
</Properties>
</file>